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600" activeTab="0"/>
  </bookViews>
  <sheets>
    <sheet name="DMY FINAL" sheetId="1" r:id="rId1"/>
    <sheet name="DMY" sheetId="2" state="hidden" r:id="rId2"/>
  </sheets>
  <definedNames>
    <definedName name="CAT">'DMY FINAL'!$E$172</definedName>
  </definedNames>
  <calcPr fullCalcOnLoad="1"/>
</workbook>
</file>

<file path=xl/comments1.xml><?xml version="1.0" encoding="utf-8"?>
<comments xmlns="http://schemas.openxmlformats.org/spreadsheetml/2006/main">
  <authors>
    <author>EBDPSV</author>
  </authors>
  <commentList>
    <comment ref="E2" authorId="0">
      <text>
        <r>
          <rPr>
            <sz val="14"/>
            <rFont val="KAP131"/>
            <family val="0"/>
          </rPr>
          <t>VF TFZLB ;]WL sTFZLB NXF"JMf</t>
        </r>
      </text>
    </comment>
    <comment ref="B3" authorId="0">
      <text>
        <r>
          <rPr>
            <sz val="14"/>
            <rFont val="KAP131"/>
            <family val="0"/>
          </rPr>
          <t>HgD TFZLB NXF"JM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14"/>
            <rFont val="KAP131"/>
            <family val="0"/>
          </rPr>
          <t xml:space="preserve">S[8[UZL NXF"JM
KMSZL DF8[ </t>
        </r>
        <r>
          <rPr>
            <sz val="12"/>
            <rFont val="Times New Roman"/>
            <family val="1"/>
          </rPr>
          <t>"G"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EBDPSV</author>
  </authors>
  <commentList>
    <comment ref="O2" authorId="0">
      <text>
        <r>
          <rPr>
            <sz val="14"/>
            <rFont val="KAP131"/>
            <family val="0"/>
          </rPr>
          <t>VF TFZLB ;]WL sTFZLB NXF"JMf</t>
        </r>
      </text>
    </comment>
    <comment ref="B3" authorId="0">
      <text>
        <r>
          <rPr>
            <sz val="14"/>
            <rFont val="KAP131"/>
            <family val="0"/>
          </rPr>
          <t>HgD TFZLB NXF"JM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sz val="14"/>
            <rFont val="KAP131"/>
            <family val="0"/>
          </rPr>
          <t xml:space="preserve">S[8[UZL NXF"JM
KMSZL DF8[ </t>
        </r>
        <r>
          <rPr>
            <sz val="12"/>
            <rFont val="Times New Roman"/>
            <family val="1"/>
          </rPr>
          <t>"G"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<sst xmlns="http://schemas.openxmlformats.org/spreadsheetml/2006/main" count="33" uniqueCount="14">
  <si>
    <t>DAY</t>
  </si>
  <si>
    <t>MONTH</t>
  </si>
  <si>
    <t>YEAR</t>
  </si>
  <si>
    <t>NO.</t>
  </si>
  <si>
    <t>BIRTH DATE</t>
  </si>
  <si>
    <t>AGE ON</t>
  </si>
  <si>
    <t>AGE</t>
  </si>
  <si>
    <t>TOTAL</t>
  </si>
  <si>
    <t>CATEGARI</t>
  </si>
  <si>
    <t>BOYS</t>
  </si>
  <si>
    <t>GIRLS</t>
  </si>
  <si>
    <t>STD</t>
  </si>
  <si>
    <t>STD:-</t>
  </si>
  <si>
    <t>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</si>
</sst>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0"/>
    <numFmt numFmtId="174" formatCode="[$-C09]dddd\,\ d\ mmmm\ yyyy"/>
    <numFmt numFmtId="175" formatCode="mmm\-yyyy"/>
    <numFmt numFmtId="176" formatCode="d"/>
  </numFmts>
  <fonts count="34">
    <font>
      <sz val="11"/>
      <color indexed="8"/>
      <name val="Arial"/>
      <family val="2"/>
    </font>
    <font>
      <sz val="8"/>
      <name val="Tahoma"/>
      <family val="2"/>
    </font>
    <font>
      <sz val="14"/>
      <name val="KAP131"/>
      <family val="0"/>
    </font>
    <font>
      <sz val="12"/>
      <name val="Times New Roman"/>
      <family val="1"/>
    </font>
    <font>
      <sz val="11"/>
      <color indexed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4"/>
      <color indexed="8"/>
      <name val="Book Antiqua"/>
      <family val="1"/>
    </font>
    <font>
      <b/>
      <sz val="12"/>
      <color indexed="8"/>
      <name val="Engravers MT"/>
      <family val="1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48"/>
      <name val="Bookman Old Style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8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172" fontId="8" fillId="0" borderId="13" xfId="0" applyNumberFormat="1" applyFont="1" applyBorder="1" applyAlignment="1" applyProtection="1">
      <alignment horizontal="center" vertical="center"/>
      <protection locked="0"/>
    </xf>
    <xf numFmtId="1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3" xfId="0" applyNumberFormat="1" applyFont="1" applyFill="1" applyBorder="1" applyAlignment="1" applyProtection="1">
      <alignment horizontal="center" vertical="center"/>
      <protection locked="0"/>
    </xf>
    <xf numFmtId="173" fontId="13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14" fontId="15" fillId="11" borderId="2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4" fillId="5" borderId="2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/>
    </xf>
    <xf numFmtId="0" fontId="16" fillId="0" borderId="23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horizontal="right" vertical="center"/>
      <protection/>
    </xf>
    <xf numFmtId="14" fontId="15" fillId="22" borderId="10" xfId="0" applyNumberFormat="1" applyFont="1" applyFill="1" applyBorder="1" applyAlignment="1" applyProtection="1">
      <alignment horizontal="center" vertical="center"/>
      <protection/>
    </xf>
    <xf numFmtId="0" fontId="15" fillId="22" borderId="19" xfId="0" applyFont="1" applyFill="1" applyBorder="1" applyAlignment="1" applyProtection="1">
      <alignment horizontal="center" vertical="center"/>
      <protection/>
    </xf>
    <xf numFmtId="0" fontId="5" fillId="11" borderId="24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4.25"/>
  <cols>
    <col min="1" max="1" width="6.625" style="0" customWidth="1"/>
    <col min="2" max="2" width="16.125" style="0" bestFit="1" customWidth="1"/>
    <col min="3" max="3" width="8.00390625" style="0" customWidth="1"/>
    <col min="4" max="4" width="9.375" style="0" customWidth="1"/>
    <col min="5" max="5" width="10.75390625" style="0" customWidth="1"/>
    <col min="6" max="6" width="12.75390625" style="0" customWidth="1"/>
    <col min="7" max="7" width="9.75390625" style="0" customWidth="1"/>
  </cols>
  <sheetData>
    <row r="1" spans="1:8" ht="15.75" thickBot="1">
      <c r="A1" s="39"/>
      <c r="B1" s="40"/>
      <c r="C1" s="40"/>
      <c r="D1" s="41" t="s">
        <v>12</v>
      </c>
      <c r="E1" s="38">
        <v>9</v>
      </c>
      <c r="F1" s="40"/>
      <c r="G1" s="40"/>
      <c r="H1" s="40"/>
    </row>
    <row r="2" spans="1:8" ht="21" customHeight="1" thickBot="1">
      <c r="A2" s="42"/>
      <c r="B2" s="43"/>
      <c r="C2" s="44" t="s">
        <v>5</v>
      </c>
      <c r="D2" s="45"/>
      <c r="E2" s="34">
        <v>40982</v>
      </c>
      <c r="F2" s="46"/>
      <c r="G2" s="47"/>
      <c r="H2" s="48"/>
    </row>
    <row r="3" spans="1:8" ht="18.75" customHeight="1" thickBot="1">
      <c r="A3" s="2" t="s">
        <v>3</v>
      </c>
      <c r="B3" s="3" t="s">
        <v>4</v>
      </c>
      <c r="C3" s="3" t="s">
        <v>0</v>
      </c>
      <c r="D3" s="3" t="s">
        <v>1</v>
      </c>
      <c r="E3" s="16" t="s">
        <v>2</v>
      </c>
      <c r="F3" s="2" t="s">
        <v>8</v>
      </c>
      <c r="G3" s="3" t="s">
        <v>10</v>
      </c>
      <c r="H3" s="33" t="s">
        <v>9</v>
      </c>
    </row>
    <row r="4" spans="1:8" ht="15.75">
      <c r="A4" s="6">
        <f>IF(B4="","",1)</f>
        <v>1</v>
      </c>
      <c r="B4" s="7">
        <v>29975</v>
      </c>
      <c r="C4" s="5">
        <f>IF(B4="","",DATEDIF(B4,$E$2,"md"))</f>
        <v>19</v>
      </c>
      <c r="D4" s="5">
        <f>IF(B4="","",DATEDIF(B4,$E$2,"ym"))</f>
        <v>1</v>
      </c>
      <c r="E4" s="23">
        <f>IF(B4="","",DATEDIF(B4,$E$2,"y"))</f>
        <v>30</v>
      </c>
      <c r="F4" s="31" t="s">
        <v>13</v>
      </c>
      <c r="G4" s="32">
        <f>IF(F4="","",E4)</f>
        <v>30</v>
      </c>
      <c r="H4" s="32">
        <f aca="true" t="shared" si="0" ref="H4:H53">IF(G4="",E4,"")</f>
      </c>
    </row>
    <row r="5" spans="1:8" ht="15.75">
      <c r="A5" s="8">
        <f aca="true" t="shared" si="1" ref="A5:A53">IF(B5="","",A4+1)</f>
        <v>2</v>
      </c>
      <c r="B5" s="9">
        <v>32598</v>
      </c>
      <c r="C5" s="5">
        <f aca="true" t="shared" si="2" ref="C5:C53">IF(B5="","",DATEDIF(B5,$E$2,"md"))</f>
        <v>12</v>
      </c>
      <c r="D5" s="5">
        <f aca="true" t="shared" si="3" ref="D5:D53">IF(B5="","",DATEDIF(B5,$E$2,"ym"))</f>
        <v>11</v>
      </c>
      <c r="E5" s="23">
        <f aca="true" t="shared" si="4" ref="E5:E53">IF(B5="","",DATEDIF(B5,$E$2,"y"))</f>
        <v>22</v>
      </c>
      <c r="F5" s="17" t="s">
        <v>13</v>
      </c>
      <c r="G5" s="15">
        <f>IF(F5="","",E5)</f>
        <v>22</v>
      </c>
      <c r="H5" s="32">
        <f t="shared" si="0"/>
      </c>
    </row>
    <row r="6" spans="1:8" ht="15.75">
      <c r="A6" s="8">
        <f t="shared" si="1"/>
        <v>3</v>
      </c>
      <c r="B6" s="10">
        <v>26837</v>
      </c>
      <c r="C6" s="5">
        <f t="shared" si="2"/>
        <v>21</v>
      </c>
      <c r="D6" s="5">
        <f t="shared" si="3"/>
        <v>8</v>
      </c>
      <c r="E6" s="23">
        <f t="shared" si="4"/>
        <v>38</v>
      </c>
      <c r="F6" s="17"/>
      <c r="G6" s="15">
        <f aca="true" t="shared" si="5" ref="G6:G53">IF(F6="","",E6)</f>
      </c>
      <c r="H6" s="32">
        <f t="shared" si="0"/>
        <v>38</v>
      </c>
    </row>
    <row r="7" spans="1:8" ht="15.75">
      <c r="A7" s="8">
        <f t="shared" si="1"/>
        <v>4</v>
      </c>
      <c r="B7" s="10">
        <v>28946</v>
      </c>
      <c r="C7" s="5">
        <f t="shared" si="2"/>
        <v>13</v>
      </c>
      <c r="D7" s="5">
        <f t="shared" si="3"/>
        <v>11</v>
      </c>
      <c r="E7" s="23">
        <f t="shared" si="4"/>
        <v>32</v>
      </c>
      <c r="F7" s="17"/>
      <c r="G7" s="15">
        <f t="shared" si="5"/>
      </c>
      <c r="H7" s="32">
        <f t="shared" si="0"/>
        <v>32</v>
      </c>
    </row>
    <row r="8" spans="1:8" ht="15.75">
      <c r="A8" s="8">
        <f>IF(B8="","",A7+1)</f>
      </c>
      <c r="B8" s="10"/>
      <c r="C8" s="5">
        <f t="shared" si="2"/>
      </c>
      <c r="D8" s="5">
        <f t="shared" si="3"/>
      </c>
      <c r="E8" s="23">
        <f t="shared" si="4"/>
      </c>
      <c r="F8" s="17"/>
      <c r="G8" s="15">
        <f t="shared" si="5"/>
      </c>
      <c r="H8" s="32">
        <f t="shared" si="0"/>
      </c>
    </row>
    <row r="9" spans="1:8" ht="15.75">
      <c r="A9" s="8">
        <f t="shared" si="1"/>
      </c>
      <c r="B9" s="10"/>
      <c r="C9" s="5">
        <f t="shared" si="2"/>
      </c>
      <c r="D9" s="5">
        <f t="shared" si="3"/>
      </c>
      <c r="E9" s="23">
        <f t="shared" si="4"/>
      </c>
      <c r="F9" s="17"/>
      <c r="G9" s="15">
        <f t="shared" si="5"/>
      </c>
      <c r="H9" s="32">
        <f t="shared" si="0"/>
      </c>
    </row>
    <row r="10" spans="1:8" ht="15.75">
      <c r="A10" s="8">
        <f t="shared" si="1"/>
      </c>
      <c r="B10" s="10"/>
      <c r="C10" s="5">
        <f t="shared" si="2"/>
      </c>
      <c r="D10" s="5">
        <f t="shared" si="3"/>
      </c>
      <c r="E10" s="23">
        <f t="shared" si="4"/>
      </c>
      <c r="F10" s="17"/>
      <c r="G10" s="15">
        <f t="shared" si="5"/>
      </c>
      <c r="H10" s="32">
        <f t="shared" si="0"/>
      </c>
    </row>
    <row r="11" spans="1:8" ht="15.75">
      <c r="A11" s="8">
        <f t="shared" si="1"/>
      </c>
      <c r="B11" s="10"/>
      <c r="C11" s="5">
        <f t="shared" si="2"/>
      </c>
      <c r="D11" s="5">
        <f t="shared" si="3"/>
      </c>
      <c r="E11" s="23">
        <f t="shared" si="4"/>
      </c>
      <c r="F11" s="17"/>
      <c r="G11" s="15">
        <f t="shared" si="5"/>
      </c>
      <c r="H11" s="32">
        <f t="shared" si="0"/>
      </c>
    </row>
    <row r="12" spans="1:8" ht="15.75">
      <c r="A12" s="8">
        <f t="shared" si="1"/>
      </c>
      <c r="B12" s="10"/>
      <c r="C12" s="5">
        <f t="shared" si="2"/>
      </c>
      <c r="D12" s="5">
        <f t="shared" si="3"/>
      </c>
      <c r="E12" s="23">
        <f t="shared" si="4"/>
      </c>
      <c r="F12" s="17"/>
      <c r="G12" s="15">
        <f t="shared" si="5"/>
      </c>
      <c r="H12" s="32">
        <f t="shared" si="0"/>
      </c>
    </row>
    <row r="13" spans="1:8" ht="15.75">
      <c r="A13" s="8">
        <f t="shared" si="1"/>
      </c>
      <c r="B13" s="10"/>
      <c r="C13" s="5">
        <f t="shared" si="2"/>
      </c>
      <c r="D13" s="5">
        <f t="shared" si="3"/>
      </c>
      <c r="E13" s="23">
        <f t="shared" si="4"/>
      </c>
      <c r="F13" s="17"/>
      <c r="G13" s="15">
        <f t="shared" si="5"/>
      </c>
      <c r="H13" s="32">
        <f t="shared" si="0"/>
      </c>
    </row>
    <row r="14" spans="1:8" ht="15.75">
      <c r="A14" s="8">
        <f t="shared" si="1"/>
      </c>
      <c r="B14" s="10"/>
      <c r="C14" s="5">
        <f t="shared" si="2"/>
      </c>
      <c r="D14" s="5">
        <f t="shared" si="3"/>
      </c>
      <c r="E14" s="23">
        <f t="shared" si="4"/>
      </c>
      <c r="F14" s="17"/>
      <c r="G14" s="15">
        <f t="shared" si="5"/>
      </c>
      <c r="H14" s="32">
        <f t="shared" si="0"/>
      </c>
    </row>
    <row r="15" spans="1:8" ht="15.75">
      <c r="A15" s="8">
        <f t="shared" si="1"/>
      </c>
      <c r="B15" s="10"/>
      <c r="C15" s="5">
        <f t="shared" si="2"/>
      </c>
      <c r="D15" s="5">
        <f t="shared" si="3"/>
      </c>
      <c r="E15" s="23">
        <f t="shared" si="4"/>
      </c>
      <c r="F15" s="17"/>
      <c r="G15" s="15">
        <f t="shared" si="5"/>
      </c>
      <c r="H15" s="32">
        <f t="shared" si="0"/>
      </c>
    </row>
    <row r="16" spans="1:8" ht="15.75">
      <c r="A16" s="8">
        <f t="shared" si="1"/>
      </c>
      <c r="B16" s="10"/>
      <c r="C16" s="5">
        <f t="shared" si="2"/>
      </c>
      <c r="D16" s="5">
        <f t="shared" si="3"/>
      </c>
      <c r="E16" s="23">
        <f t="shared" si="4"/>
      </c>
      <c r="F16" s="17"/>
      <c r="G16" s="15">
        <f t="shared" si="5"/>
      </c>
      <c r="H16" s="32">
        <f t="shared" si="0"/>
      </c>
    </row>
    <row r="17" spans="1:8" ht="15.75">
      <c r="A17" s="8">
        <f t="shared" si="1"/>
      </c>
      <c r="B17" s="10"/>
      <c r="C17" s="5">
        <f t="shared" si="2"/>
      </c>
      <c r="D17" s="5">
        <f t="shared" si="3"/>
      </c>
      <c r="E17" s="23">
        <f t="shared" si="4"/>
      </c>
      <c r="F17" s="17"/>
      <c r="G17" s="15">
        <f t="shared" si="5"/>
      </c>
      <c r="H17" s="32">
        <f t="shared" si="0"/>
      </c>
    </row>
    <row r="18" spans="1:8" ht="15.75">
      <c r="A18" s="8">
        <f t="shared" si="1"/>
      </c>
      <c r="B18" s="10"/>
      <c r="C18" s="5">
        <f t="shared" si="2"/>
      </c>
      <c r="D18" s="5">
        <f t="shared" si="3"/>
      </c>
      <c r="E18" s="23">
        <f t="shared" si="4"/>
      </c>
      <c r="F18" s="17"/>
      <c r="G18" s="15">
        <f t="shared" si="5"/>
      </c>
      <c r="H18" s="32">
        <f t="shared" si="0"/>
      </c>
    </row>
    <row r="19" spans="1:8" ht="15.75">
      <c r="A19" s="8">
        <f t="shared" si="1"/>
      </c>
      <c r="B19" s="10"/>
      <c r="C19" s="5">
        <f t="shared" si="2"/>
      </c>
      <c r="D19" s="5">
        <f t="shared" si="3"/>
      </c>
      <c r="E19" s="23">
        <f t="shared" si="4"/>
      </c>
      <c r="F19" s="17"/>
      <c r="G19" s="15">
        <f t="shared" si="5"/>
      </c>
      <c r="H19" s="32">
        <f t="shared" si="0"/>
      </c>
    </row>
    <row r="20" spans="1:8" ht="15.75">
      <c r="A20" s="8">
        <f t="shared" si="1"/>
      </c>
      <c r="B20" s="10"/>
      <c r="C20" s="5">
        <f t="shared" si="2"/>
      </c>
      <c r="D20" s="5">
        <f t="shared" si="3"/>
      </c>
      <c r="E20" s="23">
        <f t="shared" si="4"/>
      </c>
      <c r="F20" s="17"/>
      <c r="G20" s="15">
        <f t="shared" si="5"/>
      </c>
      <c r="H20" s="32">
        <f t="shared" si="0"/>
      </c>
    </row>
    <row r="21" spans="1:8" ht="15.75">
      <c r="A21" s="8">
        <f t="shared" si="1"/>
      </c>
      <c r="B21" s="10"/>
      <c r="C21" s="5">
        <f t="shared" si="2"/>
      </c>
      <c r="D21" s="5">
        <f t="shared" si="3"/>
      </c>
      <c r="E21" s="23">
        <f t="shared" si="4"/>
      </c>
      <c r="F21" s="17"/>
      <c r="G21" s="15">
        <f t="shared" si="5"/>
      </c>
      <c r="H21" s="32">
        <f t="shared" si="0"/>
      </c>
    </row>
    <row r="22" spans="1:8" ht="15.75">
      <c r="A22" s="8">
        <f t="shared" si="1"/>
      </c>
      <c r="B22" s="10"/>
      <c r="C22" s="5">
        <f t="shared" si="2"/>
      </c>
      <c r="D22" s="5">
        <f t="shared" si="3"/>
      </c>
      <c r="E22" s="23">
        <f t="shared" si="4"/>
      </c>
      <c r="F22" s="17"/>
      <c r="G22" s="15">
        <f t="shared" si="5"/>
      </c>
      <c r="H22" s="32">
        <f t="shared" si="0"/>
      </c>
    </row>
    <row r="23" spans="1:8" ht="15.75">
      <c r="A23" s="8">
        <f t="shared" si="1"/>
      </c>
      <c r="B23" s="10"/>
      <c r="C23" s="5">
        <f t="shared" si="2"/>
      </c>
      <c r="D23" s="5">
        <f t="shared" si="3"/>
      </c>
      <c r="E23" s="23">
        <f t="shared" si="4"/>
      </c>
      <c r="F23" s="17"/>
      <c r="G23" s="15">
        <f t="shared" si="5"/>
      </c>
      <c r="H23" s="32">
        <f t="shared" si="0"/>
      </c>
    </row>
    <row r="24" spans="1:8" ht="15.75">
      <c r="A24" s="8">
        <f t="shared" si="1"/>
      </c>
      <c r="B24" s="10"/>
      <c r="C24" s="5">
        <f t="shared" si="2"/>
      </c>
      <c r="D24" s="5">
        <f t="shared" si="3"/>
      </c>
      <c r="E24" s="23">
        <f t="shared" si="4"/>
      </c>
      <c r="F24" s="17"/>
      <c r="G24" s="15">
        <f t="shared" si="5"/>
      </c>
      <c r="H24" s="32">
        <f t="shared" si="0"/>
      </c>
    </row>
    <row r="25" spans="1:8" ht="15.75">
      <c r="A25" s="8">
        <f t="shared" si="1"/>
      </c>
      <c r="B25" s="10"/>
      <c r="C25" s="5">
        <f t="shared" si="2"/>
      </c>
      <c r="D25" s="5">
        <f t="shared" si="3"/>
      </c>
      <c r="E25" s="23">
        <f t="shared" si="4"/>
      </c>
      <c r="F25" s="17"/>
      <c r="G25" s="15">
        <f t="shared" si="5"/>
      </c>
      <c r="H25" s="32">
        <f t="shared" si="0"/>
      </c>
    </row>
    <row r="26" spans="1:8" ht="15.75">
      <c r="A26" s="8">
        <f t="shared" si="1"/>
      </c>
      <c r="B26" s="10"/>
      <c r="C26" s="5">
        <f t="shared" si="2"/>
      </c>
      <c r="D26" s="5">
        <f t="shared" si="3"/>
      </c>
      <c r="E26" s="23">
        <f t="shared" si="4"/>
      </c>
      <c r="F26" s="17"/>
      <c r="G26" s="15">
        <f t="shared" si="5"/>
      </c>
      <c r="H26" s="32">
        <f t="shared" si="0"/>
      </c>
    </row>
    <row r="27" spans="1:8" ht="15.75">
      <c r="A27" s="8">
        <f t="shared" si="1"/>
      </c>
      <c r="B27" s="10"/>
      <c r="C27" s="5">
        <f t="shared" si="2"/>
      </c>
      <c r="D27" s="5">
        <f t="shared" si="3"/>
      </c>
      <c r="E27" s="23">
        <f t="shared" si="4"/>
      </c>
      <c r="F27" s="17"/>
      <c r="G27" s="15">
        <f t="shared" si="5"/>
      </c>
      <c r="H27" s="32">
        <f t="shared" si="0"/>
      </c>
    </row>
    <row r="28" spans="1:8" ht="15.75">
      <c r="A28" s="8">
        <f t="shared" si="1"/>
      </c>
      <c r="B28" s="10"/>
      <c r="C28" s="5">
        <f t="shared" si="2"/>
      </c>
      <c r="D28" s="5">
        <f t="shared" si="3"/>
      </c>
      <c r="E28" s="23">
        <f t="shared" si="4"/>
      </c>
      <c r="F28" s="17"/>
      <c r="G28" s="15">
        <f t="shared" si="5"/>
      </c>
      <c r="H28" s="32">
        <f t="shared" si="0"/>
      </c>
    </row>
    <row r="29" spans="1:8" ht="15.75">
      <c r="A29" s="8">
        <f t="shared" si="1"/>
      </c>
      <c r="B29" s="10"/>
      <c r="C29" s="5">
        <f t="shared" si="2"/>
      </c>
      <c r="D29" s="5">
        <f t="shared" si="3"/>
      </c>
      <c r="E29" s="23">
        <f t="shared" si="4"/>
      </c>
      <c r="F29" s="17"/>
      <c r="G29" s="15">
        <f t="shared" si="5"/>
      </c>
      <c r="H29" s="32">
        <f t="shared" si="0"/>
      </c>
    </row>
    <row r="30" spans="1:8" ht="15.75">
      <c r="A30" s="8">
        <f t="shared" si="1"/>
      </c>
      <c r="B30" s="10"/>
      <c r="C30" s="5">
        <f t="shared" si="2"/>
      </c>
      <c r="D30" s="5">
        <f t="shared" si="3"/>
      </c>
      <c r="E30" s="23">
        <f t="shared" si="4"/>
      </c>
      <c r="F30" s="17"/>
      <c r="G30" s="15">
        <f t="shared" si="5"/>
      </c>
      <c r="H30" s="32">
        <f t="shared" si="0"/>
      </c>
    </row>
    <row r="31" spans="1:8" ht="15.75">
      <c r="A31" s="8">
        <f t="shared" si="1"/>
      </c>
      <c r="B31" s="10"/>
      <c r="C31" s="5">
        <f t="shared" si="2"/>
      </c>
      <c r="D31" s="5">
        <f t="shared" si="3"/>
      </c>
      <c r="E31" s="23">
        <f t="shared" si="4"/>
      </c>
      <c r="F31" s="17"/>
      <c r="G31" s="15">
        <f t="shared" si="5"/>
      </c>
      <c r="H31" s="32">
        <f t="shared" si="0"/>
      </c>
    </row>
    <row r="32" spans="1:8" ht="15.75">
      <c r="A32" s="8">
        <f t="shared" si="1"/>
      </c>
      <c r="B32" s="10"/>
      <c r="C32" s="5">
        <f t="shared" si="2"/>
      </c>
      <c r="D32" s="5">
        <f t="shared" si="3"/>
      </c>
      <c r="E32" s="23">
        <f t="shared" si="4"/>
      </c>
      <c r="F32" s="17"/>
      <c r="G32" s="15">
        <f t="shared" si="5"/>
      </c>
      <c r="H32" s="32">
        <f t="shared" si="0"/>
      </c>
    </row>
    <row r="33" spans="1:8" ht="15.75">
      <c r="A33" s="8">
        <f t="shared" si="1"/>
      </c>
      <c r="B33" s="10"/>
      <c r="C33" s="5">
        <f t="shared" si="2"/>
      </c>
      <c r="D33" s="5">
        <f t="shared" si="3"/>
      </c>
      <c r="E33" s="23">
        <f t="shared" si="4"/>
      </c>
      <c r="F33" s="17"/>
      <c r="G33" s="15">
        <f t="shared" si="5"/>
      </c>
      <c r="H33" s="32">
        <f t="shared" si="0"/>
      </c>
    </row>
    <row r="34" spans="1:8" ht="15.75">
      <c r="A34" s="8">
        <f t="shared" si="1"/>
      </c>
      <c r="B34" s="10"/>
      <c r="C34" s="5">
        <f t="shared" si="2"/>
      </c>
      <c r="D34" s="5">
        <f t="shared" si="3"/>
      </c>
      <c r="E34" s="23">
        <f t="shared" si="4"/>
      </c>
      <c r="F34" s="17"/>
      <c r="G34" s="15">
        <f t="shared" si="5"/>
      </c>
      <c r="H34" s="32">
        <f t="shared" si="0"/>
      </c>
    </row>
    <row r="35" spans="1:8" ht="15.75">
      <c r="A35" s="8">
        <f t="shared" si="1"/>
      </c>
      <c r="B35" s="10"/>
      <c r="C35" s="5">
        <f t="shared" si="2"/>
      </c>
      <c r="D35" s="5">
        <f t="shared" si="3"/>
      </c>
      <c r="E35" s="23">
        <f t="shared" si="4"/>
      </c>
      <c r="F35" s="17"/>
      <c r="G35" s="15">
        <f t="shared" si="5"/>
      </c>
      <c r="H35" s="32">
        <f t="shared" si="0"/>
      </c>
    </row>
    <row r="36" spans="1:8" ht="15.75">
      <c r="A36" s="8">
        <f t="shared" si="1"/>
      </c>
      <c r="B36" s="10"/>
      <c r="C36" s="5">
        <f t="shared" si="2"/>
      </c>
      <c r="D36" s="5">
        <f t="shared" si="3"/>
      </c>
      <c r="E36" s="23">
        <f t="shared" si="4"/>
      </c>
      <c r="F36" s="17"/>
      <c r="G36" s="15">
        <f t="shared" si="5"/>
      </c>
      <c r="H36" s="32">
        <f t="shared" si="0"/>
      </c>
    </row>
    <row r="37" spans="1:8" ht="15.75">
      <c r="A37" s="8">
        <f t="shared" si="1"/>
      </c>
      <c r="B37" s="10"/>
      <c r="C37" s="5">
        <f t="shared" si="2"/>
      </c>
      <c r="D37" s="5">
        <f t="shared" si="3"/>
      </c>
      <c r="E37" s="23">
        <f t="shared" si="4"/>
      </c>
      <c r="F37" s="17"/>
      <c r="G37" s="15">
        <f t="shared" si="5"/>
      </c>
      <c r="H37" s="32">
        <f t="shared" si="0"/>
      </c>
    </row>
    <row r="38" spans="1:8" ht="15.75">
      <c r="A38" s="8">
        <f t="shared" si="1"/>
      </c>
      <c r="B38" s="10"/>
      <c r="C38" s="5">
        <f t="shared" si="2"/>
      </c>
      <c r="D38" s="5">
        <f t="shared" si="3"/>
      </c>
      <c r="E38" s="23">
        <f t="shared" si="4"/>
      </c>
      <c r="F38" s="17"/>
      <c r="G38" s="15">
        <f t="shared" si="5"/>
      </c>
      <c r="H38" s="32">
        <f t="shared" si="0"/>
      </c>
    </row>
    <row r="39" spans="1:8" ht="15.75">
      <c r="A39" s="8">
        <f t="shared" si="1"/>
      </c>
      <c r="B39" s="10"/>
      <c r="C39" s="5">
        <f t="shared" si="2"/>
      </c>
      <c r="D39" s="5">
        <f t="shared" si="3"/>
      </c>
      <c r="E39" s="23">
        <f t="shared" si="4"/>
      </c>
      <c r="F39" s="17"/>
      <c r="G39" s="15">
        <f t="shared" si="5"/>
      </c>
      <c r="H39" s="32">
        <f t="shared" si="0"/>
      </c>
    </row>
    <row r="40" spans="1:8" ht="15.75">
      <c r="A40" s="8">
        <f t="shared" si="1"/>
      </c>
      <c r="B40" s="10"/>
      <c r="C40" s="5">
        <f t="shared" si="2"/>
      </c>
      <c r="D40" s="5">
        <f t="shared" si="3"/>
      </c>
      <c r="E40" s="23">
        <f t="shared" si="4"/>
      </c>
      <c r="F40" s="17"/>
      <c r="G40" s="15">
        <f t="shared" si="5"/>
      </c>
      <c r="H40" s="32">
        <f t="shared" si="0"/>
      </c>
    </row>
    <row r="41" spans="1:8" ht="15.75">
      <c r="A41" s="8">
        <f t="shared" si="1"/>
      </c>
      <c r="B41" s="10"/>
      <c r="C41" s="5">
        <f t="shared" si="2"/>
      </c>
      <c r="D41" s="5">
        <f t="shared" si="3"/>
      </c>
      <c r="E41" s="23">
        <f t="shared" si="4"/>
      </c>
      <c r="F41" s="17"/>
      <c r="G41" s="15">
        <f t="shared" si="5"/>
      </c>
      <c r="H41" s="32">
        <f t="shared" si="0"/>
      </c>
    </row>
    <row r="42" spans="1:8" ht="15.75">
      <c r="A42" s="8">
        <f t="shared" si="1"/>
      </c>
      <c r="B42" s="10"/>
      <c r="C42" s="5">
        <f t="shared" si="2"/>
      </c>
      <c r="D42" s="5">
        <f t="shared" si="3"/>
      </c>
      <c r="E42" s="23">
        <f t="shared" si="4"/>
      </c>
      <c r="F42" s="17"/>
      <c r="G42" s="15">
        <f t="shared" si="5"/>
      </c>
      <c r="H42" s="32">
        <f t="shared" si="0"/>
      </c>
    </row>
    <row r="43" spans="1:8" ht="15.75">
      <c r="A43" s="8">
        <f t="shared" si="1"/>
      </c>
      <c r="B43" s="10"/>
      <c r="C43" s="5">
        <f t="shared" si="2"/>
      </c>
      <c r="D43" s="5">
        <f t="shared" si="3"/>
      </c>
      <c r="E43" s="23">
        <f t="shared" si="4"/>
      </c>
      <c r="F43" s="17"/>
      <c r="G43" s="15">
        <f t="shared" si="5"/>
      </c>
      <c r="H43" s="32">
        <f t="shared" si="0"/>
      </c>
    </row>
    <row r="44" spans="1:8" ht="15.75">
      <c r="A44" s="8">
        <f t="shared" si="1"/>
      </c>
      <c r="B44" s="11"/>
      <c r="C44" s="5">
        <f t="shared" si="2"/>
      </c>
      <c r="D44" s="5">
        <f t="shared" si="3"/>
      </c>
      <c r="E44" s="23">
        <f t="shared" si="4"/>
      </c>
      <c r="F44" s="17"/>
      <c r="G44" s="15">
        <f t="shared" si="5"/>
      </c>
      <c r="H44" s="32">
        <f t="shared" si="0"/>
      </c>
    </row>
    <row r="45" spans="1:8" ht="15.75">
      <c r="A45" s="8">
        <f t="shared" si="1"/>
      </c>
      <c r="B45" s="11"/>
      <c r="C45" s="5">
        <f t="shared" si="2"/>
      </c>
      <c r="D45" s="5">
        <f t="shared" si="3"/>
      </c>
      <c r="E45" s="23">
        <f t="shared" si="4"/>
      </c>
      <c r="F45" s="17"/>
      <c r="G45" s="15">
        <f t="shared" si="5"/>
      </c>
      <c r="H45" s="32">
        <f t="shared" si="0"/>
      </c>
    </row>
    <row r="46" spans="1:8" ht="15.75">
      <c r="A46" s="8">
        <f t="shared" si="1"/>
      </c>
      <c r="B46" s="11"/>
      <c r="C46" s="5">
        <f t="shared" si="2"/>
      </c>
      <c r="D46" s="5">
        <f t="shared" si="3"/>
      </c>
      <c r="E46" s="23">
        <f t="shared" si="4"/>
      </c>
      <c r="F46" s="17"/>
      <c r="G46" s="15">
        <f t="shared" si="5"/>
      </c>
      <c r="H46" s="32">
        <f t="shared" si="0"/>
      </c>
    </row>
    <row r="47" spans="1:8" ht="15.75">
      <c r="A47" s="8">
        <f t="shared" si="1"/>
      </c>
      <c r="B47" s="11"/>
      <c r="C47" s="5">
        <f t="shared" si="2"/>
      </c>
      <c r="D47" s="5">
        <f t="shared" si="3"/>
      </c>
      <c r="E47" s="23">
        <f t="shared" si="4"/>
      </c>
      <c r="F47" s="17"/>
      <c r="G47" s="15">
        <f t="shared" si="5"/>
      </c>
      <c r="H47" s="32">
        <f t="shared" si="0"/>
      </c>
    </row>
    <row r="48" spans="1:8" ht="15.75">
      <c r="A48" s="8">
        <f t="shared" si="1"/>
      </c>
      <c r="B48" s="11"/>
      <c r="C48" s="5">
        <f t="shared" si="2"/>
      </c>
      <c r="D48" s="5">
        <f t="shared" si="3"/>
      </c>
      <c r="E48" s="23">
        <f t="shared" si="4"/>
      </c>
      <c r="F48" s="17"/>
      <c r="G48" s="15">
        <f t="shared" si="5"/>
      </c>
      <c r="H48" s="32">
        <f t="shared" si="0"/>
      </c>
    </row>
    <row r="49" spans="1:8" ht="15.75">
      <c r="A49" s="8">
        <f t="shared" si="1"/>
      </c>
      <c r="B49" s="11"/>
      <c r="C49" s="5">
        <f t="shared" si="2"/>
      </c>
      <c r="D49" s="5">
        <f t="shared" si="3"/>
      </c>
      <c r="E49" s="23">
        <f t="shared" si="4"/>
      </c>
      <c r="F49" s="17"/>
      <c r="G49" s="15">
        <f t="shared" si="5"/>
      </c>
      <c r="H49" s="32">
        <f t="shared" si="0"/>
      </c>
    </row>
    <row r="50" spans="1:8" ht="15.75">
      <c r="A50" s="8">
        <f t="shared" si="1"/>
      </c>
      <c r="B50" s="11"/>
      <c r="C50" s="5">
        <f t="shared" si="2"/>
      </c>
      <c r="D50" s="5">
        <f t="shared" si="3"/>
      </c>
      <c r="E50" s="23">
        <f t="shared" si="4"/>
      </c>
      <c r="F50" s="17"/>
      <c r="G50" s="15">
        <f t="shared" si="5"/>
      </c>
      <c r="H50" s="32">
        <f t="shared" si="0"/>
      </c>
    </row>
    <row r="51" spans="1:8" ht="15.75">
      <c r="A51" s="8">
        <f t="shared" si="1"/>
      </c>
      <c r="B51" s="11"/>
      <c r="C51" s="5">
        <f t="shared" si="2"/>
      </c>
      <c r="D51" s="5">
        <f t="shared" si="3"/>
      </c>
      <c r="E51" s="23">
        <f t="shared" si="4"/>
      </c>
      <c r="F51" s="17"/>
      <c r="G51" s="15">
        <f t="shared" si="5"/>
      </c>
      <c r="H51" s="32">
        <f t="shared" si="0"/>
      </c>
    </row>
    <row r="52" spans="1:8" ht="15.75">
      <c r="A52" s="8">
        <f t="shared" si="1"/>
      </c>
      <c r="B52" s="11"/>
      <c r="C52" s="5">
        <f t="shared" si="2"/>
      </c>
      <c r="D52" s="5">
        <f t="shared" si="3"/>
      </c>
      <c r="E52" s="23">
        <f t="shared" si="4"/>
      </c>
      <c r="F52" s="17"/>
      <c r="G52" s="15">
        <f t="shared" si="5"/>
      </c>
      <c r="H52" s="32">
        <f t="shared" si="0"/>
      </c>
    </row>
    <row r="53" spans="1:8" ht="15.75">
      <c r="A53" s="8">
        <f t="shared" si="1"/>
      </c>
      <c r="B53" s="11"/>
      <c r="C53" s="5">
        <f t="shared" si="2"/>
      </c>
      <c r="D53" s="5">
        <f t="shared" si="3"/>
      </c>
      <c r="E53" s="23">
        <f t="shared" si="4"/>
      </c>
      <c r="F53" s="17"/>
      <c r="G53" s="15">
        <f t="shared" si="5"/>
      </c>
      <c r="H53" s="32">
        <f t="shared" si="0"/>
      </c>
    </row>
    <row r="55" spans="3:6" ht="18.75">
      <c r="C55" s="21" t="s">
        <v>6</v>
      </c>
      <c r="D55" s="21" t="s">
        <v>9</v>
      </c>
      <c r="E55" s="22" t="s">
        <v>10</v>
      </c>
      <c r="F55" s="21" t="s">
        <v>7</v>
      </c>
    </row>
    <row r="56" spans="3:6" ht="18">
      <c r="C56" s="20">
        <v>5</v>
      </c>
      <c r="D56" s="18">
        <f aca="true" t="shared" si="6" ref="D56:D69">F56-E56</f>
        <v>0</v>
      </c>
      <c r="E56" s="18">
        <f>COUNTIF(G$4:G$53,5)</f>
        <v>0</v>
      </c>
      <c r="F56" s="19">
        <f>COUNTIF(E$4:E$53,5)</f>
        <v>0</v>
      </c>
    </row>
    <row r="57" spans="3:6" ht="18">
      <c r="C57" s="20">
        <v>6</v>
      </c>
      <c r="D57" s="18">
        <f t="shared" si="6"/>
        <v>0</v>
      </c>
      <c r="E57" s="18">
        <f>COUNTIF(G$4:G$53,6)</f>
        <v>0</v>
      </c>
      <c r="F57" s="19">
        <f>COUNTIF(E$4:E$53,6)</f>
        <v>0</v>
      </c>
    </row>
    <row r="58" spans="3:6" ht="18">
      <c r="C58" s="20">
        <v>7</v>
      </c>
      <c r="D58" s="18">
        <f t="shared" si="6"/>
        <v>0</v>
      </c>
      <c r="E58" s="18">
        <f>COUNTIF(G$4:G$53,7)</f>
        <v>0</v>
      </c>
      <c r="F58" s="19">
        <f>COUNTIF(E$4:E$53,7)</f>
        <v>0</v>
      </c>
    </row>
    <row r="59" spans="3:6" ht="18">
      <c r="C59" s="20">
        <v>8</v>
      </c>
      <c r="D59" s="18">
        <f t="shared" si="6"/>
        <v>0</v>
      </c>
      <c r="E59" s="18">
        <f>COUNTIF(G$4:G$53,8)</f>
        <v>0</v>
      </c>
      <c r="F59" s="19">
        <f>COUNTIF(E$4:E$53,8)</f>
        <v>0</v>
      </c>
    </row>
    <row r="60" spans="3:6" ht="18">
      <c r="C60" s="20">
        <v>9</v>
      </c>
      <c r="D60" s="18">
        <f t="shared" si="6"/>
        <v>0</v>
      </c>
      <c r="E60" s="18">
        <f>COUNTIF(G$4:G$53,9)</f>
        <v>0</v>
      </c>
      <c r="F60" s="19">
        <f>COUNTIF(E$4:E$53,9)</f>
        <v>0</v>
      </c>
    </row>
    <row r="61" spans="3:6" ht="18">
      <c r="C61" s="20">
        <v>10</v>
      </c>
      <c r="D61" s="18">
        <f t="shared" si="6"/>
        <v>0</v>
      </c>
      <c r="E61" s="18">
        <f>COUNTIF(G$4:G$53,10)</f>
        <v>0</v>
      </c>
      <c r="F61" s="19">
        <f>COUNTIF(E$4:E$53,10)</f>
        <v>0</v>
      </c>
    </row>
    <row r="62" spans="3:6" ht="18">
      <c r="C62" s="20">
        <v>11</v>
      </c>
      <c r="D62" s="18">
        <f t="shared" si="6"/>
        <v>0</v>
      </c>
      <c r="E62" s="18">
        <f>COUNTIF(G$4:G$53,11)</f>
        <v>0</v>
      </c>
      <c r="F62" s="19">
        <f>COUNTIF(E$4:E$53,11)</f>
        <v>0</v>
      </c>
    </row>
    <row r="63" spans="3:6" ht="18">
      <c r="C63" s="20">
        <v>12</v>
      </c>
      <c r="D63" s="18">
        <f t="shared" si="6"/>
        <v>0</v>
      </c>
      <c r="E63" s="18">
        <f>COUNTIF(G$4:G$53,12)</f>
        <v>0</v>
      </c>
      <c r="F63" s="19">
        <f>COUNTIF(E$4:E$53,12)</f>
        <v>0</v>
      </c>
    </row>
    <row r="64" spans="3:6" ht="18">
      <c r="C64" s="20">
        <v>13</v>
      </c>
      <c r="D64" s="18">
        <f t="shared" si="6"/>
        <v>0</v>
      </c>
      <c r="E64" s="18">
        <f>COUNTIF(G$4:G$53,13)</f>
        <v>0</v>
      </c>
      <c r="F64" s="19">
        <f>COUNTIF(E$4:E$53,13)</f>
        <v>0</v>
      </c>
    </row>
    <row r="65" spans="3:6" ht="18">
      <c r="C65" s="20">
        <v>14</v>
      </c>
      <c r="D65" s="18">
        <f t="shared" si="6"/>
        <v>0</v>
      </c>
      <c r="E65" s="18">
        <f>COUNTIF(G$4:G$53,14)</f>
        <v>0</v>
      </c>
      <c r="F65" s="19">
        <f>COUNTIF(E$4:E$53,14)</f>
        <v>0</v>
      </c>
    </row>
    <row r="66" spans="3:6" ht="18">
      <c r="C66" s="20">
        <v>15</v>
      </c>
      <c r="D66" s="18">
        <f t="shared" si="6"/>
        <v>0</v>
      </c>
      <c r="E66" s="18">
        <f>COUNTIF(G$4:G$53,15)</f>
        <v>0</v>
      </c>
      <c r="F66" s="19">
        <f>COUNTIF(E$4:E$53,15)</f>
        <v>0</v>
      </c>
    </row>
    <row r="67" spans="3:6" ht="18">
      <c r="C67" s="20">
        <v>16</v>
      </c>
      <c r="D67" s="18">
        <f t="shared" si="6"/>
        <v>0</v>
      </c>
      <c r="E67" s="18">
        <f>COUNTIF(G$4:G$53,16)</f>
        <v>0</v>
      </c>
      <c r="F67" s="19">
        <f>COUNTIF(E$4:E$53,16)</f>
        <v>0</v>
      </c>
    </row>
    <row r="68" spans="3:6" ht="18">
      <c r="C68" s="20">
        <v>17</v>
      </c>
      <c r="D68" s="18">
        <f t="shared" si="6"/>
        <v>0</v>
      </c>
      <c r="E68" s="18">
        <f>COUNTIF(G$4:G$53,17)</f>
        <v>0</v>
      </c>
      <c r="F68" s="19">
        <f>COUNTIF(E$4:E$53,17)</f>
        <v>0</v>
      </c>
    </row>
    <row r="69" spans="3:6" ht="18.75" thickBot="1">
      <c r="C69" s="24">
        <v>18</v>
      </c>
      <c r="D69" s="25">
        <f t="shared" si="6"/>
        <v>0</v>
      </c>
      <c r="E69" s="25">
        <f>COUNTIF(G$4:G$53,18)</f>
        <v>0</v>
      </c>
      <c r="F69" s="26">
        <f>COUNTIF(E$4:E$53,18)</f>
        <v>0</v>
      </c>
    </row>
    <row r="70" spans="3:6" ht="18.75" thickBot="1">
      <c r="C70" s="29" t="s">
        <v>7</v>
      </c>
      <c r="D70" s="27">
        <f>SUM(D63:D69)</f>
        <v>0</v>
      </c>
      <c r="E70" s="27">
        <f>SUM(E63:E69)</f>
        <v>0</v>
      </c>
      <c r="F70" s="28">
        <f>SUM(F63:F69)</f>
        <v>0</v>
      </c>
    </row>
    <row r="86" ht="14.25">
      <c r="B86" s="1">
        <v>34486</v>
      </c>
    </row>
    <row r="172" ht="14.25" hidden="1">
      <c r="E172" t="s">
        <v>13</v>
      </c>
    </row>
  </sheetData>
  <sheetProtection selectLockedCells="1"/>
  <mergeCells count="3">
    <mergeCell ref="A2:B2"/>
    <mergeCell ref="C2:D2"/>
    <mergeCell ref="F2:H2"/>
  </mergeCells>
  <dataValidations count="4">
    <dataValidation allowBlank="1" showInputMessage="1" showErrorMessage="1" promptTitle="DATE" prompt="Please insert date which you want to analise" sqref="E2"/>
    <dataValidation type="list" allowBlank="1" showInputMessage="1" showErrorMessage="1" promptTitle="CATEGARI" prompt="Insert for girl &quot;G&quot;" sqref="F4:F53">
      <formula1>CAT</formula1>
    </dataValidation>
    <dataValidation type="date" allowBlank="1" showInputMessage="1" showErrorMessage="1" promptTitle="DATE" prompt="Insert Recent Date here." sqref="A2:B2">
      <formula1>153</formula1>
      <formula2>72837</formula2>
    </dataValidation>
    <dataValidation type="date" allowBlank="1" showInputMessage="1" showErrorMessage="1" promptTitle="BIRTH DATE" prompt="Insert Birth Date of Students" sqref="B4:B53">
      <formula1>153</formula1>
      <formula2>72837</formula2>
    </dataValidation>
  </dataValidations>
  <printOptions/>
  <pageMargins left="0.72" right="0.41" top="0.75" bottom="0.75" header="0.3" footer="0.3"/>
  <pageSetup horizontalDpi="180" verticalDpi="18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zoomScale="115" zoomScaleNormal="115" zoomScalePageLayoutView="0" workbookViewId="0" topLeftCell="A1">
      <selection activeCell="P58" sqref="P58"/>
    </sheetView>
  </sheetViews>
  <sheetFormatPr defaultColWidth="9.00390625" defaultRowHeight="14.25"/>
  <cols>
    <col min="1" max="1" width="6.625" style="0" customWidth="1"/>
    <col min="2" max="2" width="16.125" style="0" bestFit="1" customWidth="1"/>
    <col min="3" max="4" width="2.625" style="0" hidden="1" customWidth="1"/>
    <col min="5" max="5" width="5.625" style="0" hidden="1" customWidth="1"/>
    <col min="6" max="7" width="3.375" style="0" hidden="1" customWidth="1"/>
    <col min="8" max="8" width="5.625" style="0" hidden="1" customWidth="1"/>
    <col min="9" max="9" width="3.375" style="0" hidden="1" customWidth="1"/>
    <col min="10" max="10" width="6.25390625" style="0" customWidth="1"/>
    <col min="11" max="11" width="3.875" style="0" hidden="1" customWidth="1"/>
    <col min="12" max="12" width="4.375" style="0" hidden="1" customWidth="1"/>
    <col min="13" max="13" width="9.375" style="0" customWidth="1"/>
    <col min="14" max="14" width="9.50390625" style="0" hidden="1" customWidth="1"/>
    <col min="15" max="15" width="10.75390625" style="0" customWidth="1"/>
    <col min="16" max="16" width="12.75390625" style="0" customWidth="1"/>
    <col min="17" max="17" width="9.75390625" style="0" customWidth="1"/>
  </cols>
  <sheetData>
    <row r="1" spans="1:18" ht="15.75" thickBot="1">
      <c r="A1" s="49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21" customHeight="1" thickBot="1">
      <c r="A2" s="42"/>
      <c r="B2" s="43"/>
      <c r="C2" s="12"/>
      <c r="D2" s="13"/>
      <c r="E2" s="13"/>
      <c r="F2" s="13"/>
      <c r="G2" s="13"/>
      <c r="H2" s="14"/>
      <c r="I2" s="35"/>
      <c r="J2" s="44" t="s">
        <v>5</v>
      </c>
      <c r="K2" s="45"/>
      <c r="L2" s="45"/>
      <c r="M2" s="45"/>
      <c r="N2" s="30"/>
      <c r="O2" s="34">
        <v>40496</v>
      </c>
      <c r="P2" s="46"/>
      <c r="Q2" s="47"/>
      <c r="R2" s="48"/>
    </row>
    <row r="3" spans="1:18" ht="18.75" customHeight="1" thickBot="1">
      <c r="A3" s="2" t="s">
        <v>3</v>
      </c>
      <c r="B3" s="3" t="s">
        <v>4</v>
      </c>
      <c r="C3" s="4"/>
      <c r="D3" s="4"/>
      <c r="E3" s="4"/>
      <c r="F3" s="4"/>
      <c r="G3" s="4"/>
      <c r="H3" s="4"/>
      <c r="I3" s="4"/>
      <c r="J3" s="3" t="s">
        <v>0</v>
      </c>
      <c r="K3" s="3"/>
      <c r="L3" s="3"/>
      <c r="M3" s="3" t="s">
        <v>1</v>
      </c>
      <c r="N3" s="16"/>
      <c r="O3" s="16" t="s">
        <v>2</v>
      </c>
      <c r="P3" s="2" t="s">
        <v>8</v>
      </c>
      <c r="Q3" s="3" t="s">
        <v>10</v>
      </c>
      <c r="R3" s="33" t="s">
        <v>9</v>
      </c>
    </row>
    <row r="4" spans="1:18" ht="15.75">
      <c r="A4" s="6">
        <f>IF(B4="","",1)</f>
        <v>1</v>
      </c>
      <c r="B4" s="7">
        <v>38479</v>
      </c>
      <c r="C4" s="37">
        <f aca="true" t="shared" si="0" ref="C4:C53">DAY($O$2)</f>
        <v>14</v>
      </c>
      <c r="D4" s="6">
        <f aca="true" t="shared" si="1" ref="D4:D35">MONTH($O$2)</f>
        <v>11</v>
      </c>
      <c r="E4" s="6">
        <f aca="true" t="shared" si="2" ref="E4:E35">YEAR($O$2)</f>
        <v>2010</v>
      </c>
      <c r="F4" s="37">
        <f aca="true" t="shared" si="3" ref="F4:F53">DAY(B4)</f>
        <v>7</v>
      </c>
      <c r="G4" s="6">
        <f aca="true" t="shared" si="4" ref="G4:G35">MONTH(B4)</f>
        <v>5</v>
      </c>
      <c r="H4" s="6">
        <f aca="true" t="shared" si="5" ref="H4:H35">YEAR(B4)</f>
        <v>2005</v>
      </c>
      <c r="I4" s="6">
        <f aca="true" t="shared" si="6" ref="I4:I35">IF(C4&lt;F4,C4+30-F4,C4-F4)</f>
        <v>7</v>
      </c>
      <c r="J4" s="5">
        <f aca="true" t="shared" si="7" ref="J4:J35">IF(B4="","",I4)</f>
        <v>7</v>
      </c>
      <c r="K4" s="5">
        <f>ABS(IF(C4&lt;F4,D4-1,D4))</f>
        <v>11</v>
      </c>
      <c r="L4" s="5">
        <f aca="true" t="shared" si="8" ref="L4:L10">IF(K4&lt;G4,K4+12-G4,IF(K4=G4,K4-G4,IF(K4&gt;G4,K4-G4,K4)))</f>
        <v>6</v>
      </c>
      <c r="M4" s="5">
        <f aca="true" t="shared" si="9" ref="M4:M43">IF(B4="","",L4)</f>
        <v>6</v>
      </c>
      <c r="N4" s="5">
        <f aca="true" t="shared" si="10" ref="N4:N35">IF(D4&lt;G4,E4-1-H4,E4-H4)</f>
        <v>5</v>
      </c>
      <c r="O4" s="23">
        <f aca="true" t="shared" si="11" ref="O4:O35">IF(B4="","",N4)</f>
        <v>5</v>
      </c>
      <c r="P4" s="31"/>
      <c r="Q4" s="32">
        <f aca="true" t="shared" si="12" ref="Q4:Q35">IF(P4="","",O4)</f>
      </c>
      <c r="R4" s="32">
        <f aca="true" t="shared" si="13" ref="R4:R35">IF(Q4="",O4,"")</f>
        <v>5</v>
      </c>
    </row>
    <row r="5" spans="1:18" ht="15.75">
      <c r="A5" s="8">
        <f aca="true" t="shared" si="14" ref="A5:A36">IF(B5="","",A4+1)</f>
        <v>2</v>
      </c>
      <c r="B5" s="9">
        <v>38494</v>
      </c>
      <c r="C5" s="37">
        <f t="shared" si="0"/>
        <v>14</v>
      </c>
      <c r="D5" s="6">
        <f t="shared" si="1"/>
        <v>11</v>
      </c>
      <c r="E5" s="6">
        <f t="shared" si="2"/>
        <v>2010</v>
      </c>
      <c r="F5" s="37">
        <f t="shared" si="3"/>
        <v>22</v>
      </c>
      <c r="G5" s="8">
        <f t="shared" si="4"/>
        <v>5</v>
      </c>
      <c r="H5" s="8">
        <f t="shared" si="5"/>
        <v>2005</v>
      </c>
      <c r="I5" s="6">
        <f t="shared" si="6"/>
        <v>22</v>
      </c>
      <c r="J5" s="5">
        <f t="shared" si="7"/>
        <v>22</v>
      </c>
      <c r="K5" s="5">
        <f>ABS(IF(C5&lt;F5,D5-1,D5))</f>
        <v>10</v>
      </c>
      <c r="L5" s="5">
        <f t="shared" si="8"/>
        <v>5</v>
      </c>
      <c r="M5" s="5">
        <f t="shared" si="9"/>
        <v>5</v>
      </c>
      <c r="N5" s="5">
        <f t="shared" si="10"/>
        <v>5</v>
      </c>
      <c r="O5" s="23">
        <f t="shared" si="11"/>
        <v>5</v>
      </c>
      <c r="P5" s="17"/>
      <c r="Q5" s="15">
        <f>IF(P5="","",O5)</f>
      </c>
      <c r="R5" s="32">
        <f t="shared" si="13"/>
        <v>5</v>
      </c>
    </row>
    <row r="6" spans="1:18" ht="15.75">
      <c r="A6" s="8">
        <f t="shared" si="14"/>
        <v>3</v>
      </c>
      <c r="B6" s="10">
        <v>31551</v>
      </c>
      <c r="C6" s="37">
        <f t="shared" si="0"/>
        <v>14</v>
      </c>
      <c r="D6" s="6">
        <f t="shared" si="1"/>
        <v>11</v>
      </c>
      <c r="E6" s="6">
        <f t="shared" si="2"/>
        <v>2010</v>
      </c>
      <c r="F6" s="37">
        <f t="shared" si="3"/>
        <v>19</v>
      </c>
      <c r="G6" s="8">
        <f t="shared" si="4"/>
        <v>5</v>
      </c>
      <c r="H6" s="8">
        <f t="shared" si="5"/>
        <v>1986</v>
      </c>
      <c r="I6" s="6">
        <f t="shared" si="6"/>
        <v>25</v>
      </c>
      <c r="J6" s="5">
        <f t="shared" si="7"/>
        <v>25</v>
      </c>
      <c r="K6" s="5">
        <f>ABS(IF(C6&lt;F6,D6-1,D6))</f>
        <v>10</v>
      </c>
      <c r="L6" s="5">
        <f t="shared" si="8"/>
        <v>5</v>
      </c>
      <c r="M6" s="5">
        <f t="shared" si="9"/>
        <v>5</v>
      </c>
      <c r="N6" s="5">
        <f t="shared" si="10"/>
        <v>24</v>
      </c>
      <c r="O6" s="23">
        <f t="shared" si="11"/>
        <v>24</v>
      </c>
      <c r="P6" s="17"/>
      <c r="Q6" s="15">
        <f t="shared" si="12"/>
      </c>
      <c r="R6" s="32">
        <f t="shared" si="13"/>
        <v>24</v>
      </c>
    </row>
    <row r="7" spans="1:18" ht="15.75">
      <c r="A7" s="8">
        <f t="shared" si="14"/>
        <v>4</v>
      </c>
      <c r="B7" s="10">
        <v>31552</v>
      </c>
      <c r="C7" s="37">
        <f t="shared" si="0"/>
        <v>14</v>
      </c>
      <c r="D7" s="6">
        <f t="shared" si="1"/>
        <v>11</v>
      </c>
      <c r="E7" s="6">
        <f t="shared" si="2"/>
        <v>2010</v>
      </c>
      <c r="F7" s="37">
        <f t="shared" si="3"/>
        <v>20</v>
      </c>
      <c r="G7" s="8">
        <f t="shared" si="4"/>
        <v>5</v>
      </c>
      <c r="H7" s="8">
        <f t="shared" si="5"/>
        <v>1986</v>
      </c>
      <c r="I7" s="6">
        <f t="shared" si="6"/>
        <v>24</v>
      </c>
      <c r="J7" s="5">
        <f t="shared" si="7"/>
        <v>24</v>
      </c>
      <c r="K7" s="5">
        <f>ABS(IF(C7&lt;F7,D7-1,D7))</f>
        <v>10</v>
      </c>
      <c r="L7" s="5">
        <f t="shared" si="8"/>
        <v>5</v>
      </c>
      <c r="M7" s="5">
        <f t="shared" si="9"/>
        <v>5</v>
      </c>
      <c r="N7" s="5">
        <f t="shared" si="10"/>
        <v>24</v>
      </c>
      <c r="O7" s="23">
        <f t="shared" si="11"/>
        <v>24</v>
      </c>
      <c r="P7" s="17"/>
      <c r="Q7" s="15">
        <f t="shared" si="12"/>
      </c>
      <c r="R7" s="32">
        <f t="shared" si="13"/>
        <v>24</v>
      </c>
    </row>
    <row r="8" spans="1:18" ht="15.75">
      <c r="A8" s="8">
        <f t="shared" si="14"/>
        <v>5</v>
      </c>
      <c r="B8" s="10">
        <v>31552</v>
      </c>
      <c r="C8" s="37">
        <f t="shared" si="0"/>
        <v>14</v>
      </c>
      <c r="D8" s="6">
        <f t="shared" si="1"/>
        <v>11</v>
      </c>
      <c r="E8" s="6">
        <f t="shared" si="2"/>
        <v>2010</v>
      </c>
      <c r="F8" s="37">
        <f t="shared" si="3"/>
        <v>20</v>
      </c>
      <c r="G8" s="8">
        <f t="shared" si="4"/>
        <v>5</v>
      </c>
      <c r="H8" s="8">
        <f t="shared" si="5"/>
        <v>1986</v>
      </c>
      <c r="I8" s="6">
        <f t="shared" si="6"/>
        <v>24</v>
      </c>
      <c r="J8" s="5">
        <f t="shared" si="7"/>
        <v>24</v>
      </c>
      <c r="K8" s="5">
        <f>ABS(IF(C8&lt;F8,D8-1,D8))</f>
        <v>10</v>
      </c>
      <c r="L8" s="5">
        <f t="shared" si="8"/>
        <v>5</v>
      </c>
      <c r="M8" s="5">
        <f t="shared" si="9"/>
        <v>5</v>
      </c>
      <c r="N8" s="5">
        <f t="shared" si="10"/>
        <v>24</v>
      </c>
      <c r="O8" s="23">
        <f t="shared" si="11"/>
        <v>24</v>
      </c>
      <c r="P8" s="17"/>
      <c r="Q8" s="15">
        <f t="shared" si="12"/>
      </c>
      <c r="R8" s="32">
        <f t="shared" si="13"/>
        <v>24</v>
      </c>
    </row>
    <row r="9" spans="1:18" ht="15.75">
      <c r="A9" s="8">
        <f t="shared" si="14"/>
        <v>6</v>
      </c>
      <c r="B9" s="10">
        <v>35631</v>
      </c>
      <c r="C9" s="37">
        <f t="shared" si="0"/>
        <v>14</v>
      </c>
      <c r="D9" s="6">
        <f t="shared" si="1"/>
        <v>11</v>
      </c>
      <c r="E9" s="6">
        <f t="shared" si="2"/>
        <v>2010</v>
      </c>
      <c r="F9" s="37">
        <f t="shared" si="3"/>
        <v>20</v>
      </c>
      <c r="G9" s="8">
        <f t="shared" si="4"/>
        <v>7</v>
      </c>
      <c r="H9" s="8">
        <f t="shared" si="5"/>
        <v>1997</v>
      </c>
      <c r="I9" s="6">
        <f t="shared" si="6"/>
        <v>24</v>
      </c>
      <c r="J9" s="5">
        <f t="shared" si="7"/>
        <v>24</v>
      </c>
      <c r="K9" s="5">
        <f aca="true" t="shared" si="15" ref="K9:K53">ABS(IF(C9&lt;F9,D9-1,D9))</f>
        <v>10</v>
      </c>
      <c r="L9" s="5">
        <f t="shared" si="8"/>
        <v>3</v>
      </c>
      <c r="M9" s="5">
        <f t="shared" si="9"/>
        <v>3</v>
      </c>
      <c r="N9" s="5">
        <f t="shared" si="10"/>
        <v>13</v>
      </c>
      <c r="O9" s="23">
        <f t="shared" si="11"/>
        <v>13</v>
      </c>
      <c r="P9" s="17"/>
      <c r="Q9" s="15">
        <f t="shared" si="12"/>
      </c>
      <c r="R9" s="32">
        <f t="shared" si="13"/>
        <v>13</v>
      </c>
    </row>
    <row r="10" spans="1:18" ht="15.75">
      <c r="A10" s="8">
        <f t="shared" si="14"/>
        <v>7</v>
      </c>
      <c r="B10" s="10">
        <v>33834</v>
      </c>
      <c r="C10" s="37">
        <f t="shared" si="0"/>
        <v>14</v>
      </c>
      <c r="D10" s="6">
        <f t="shared" si="1"/>
        <v>11</v>
      </c>
      <c r="E10" s="6">
        <f t="shared" si="2"/>
        <v>2010</v>
      </c>
      <c r="F10" s="37">
        <f t="shared" si="3"/>
        <v>18</v>
      </c>
      <c r="G10" s="8">
        <f t="shared" si="4"/>
        <v>8</v>
      </c>
      <c r="H10" s="8">
        <f t="shared" si="5"/>
        <v>1992</v>
      </c>
      <c r="I10" s="6">
        <f t="shared" si="6"/>
        <v>26</v>
      </c>
      <c r="J10" s="5">
        <f t="shared" si="7"/>
        <v>26</v>
      </c>
      <c r="K10" s="5">
        <f t="shared" si="15"/>
        <v>10</v>
      </c>
      <c r="L10" s="5">
        <f t="shared" si="8"/>
        <v>2</v>
      </c>
      <c r="M10" s="5">
        <f t="shared" si="9"/>
        <v>2</v>
      </c>
      <c r="N10" s="5">
        <f t="shared" si="10"/>
        <v>18</v>
      </c>
      <c r="O10" s="23">
        <f t="shared" si="11"/>
        <v>18</v>
      </c>
      <c r="P10" s="17"/>
      <c r="Q10" s="15">
        <f t="shared" si="12"/>
      </c>
      <c r="R10" s="32">
        <f t="shared" si="13"/>
        <v>18</v>
      </c>
    </row>
    <row r="11" spans="1:18" ht="15.75">
      <c r="A11" s="8">
        <f t="shared" si="14"/>
        <v>8</v>
      </c>
      <c r="B11" s="10">
        <v>31595</v>
      </c>
      <c r="C11" s="37">
        <f t="shared" si="0"/>
        <v>14</v>
      </c>
      <c r="D11" s="6">
        <f t="shared" si="1"/>
        <v>11</v>
      </c>
      <c r="E11" s="6">
        <f t="shared" si="2"/>
        <v>2010</v>
      </c>
      <c r="F11" s="37">
        <f t="shared" si="3"/>
        <v>2</v>
      </c>
      <c r="G11" s="8">
        <f t="shared" si="4"/>
        <v>7</v>
      </c>
      <c r="H11" s="8">
        <f t="shared" si="5"/>
        <v>1986</v>
      </c>
      <c r="I11" s="6">
        <f t="shared" si="6"/>
        <v>12</v>
      </c>
      <c r="J11" s="5">
        <f t="shared" si="7"/>
        <v>12</v>
      </c>
      <c r="K11" s="5">
        <f t="shared" si="15"/>
        <v>11</v>
      </c>
      <c r="L11" s="5">
        <f>IF(K11&lt;G11,K11+12-G11,IF(K11=G11,K11-G11,IF(K11&gt;G11,K11-G11,K11)))</f>
        <v>4</v>
      </c>
      <c r="M11" s="5">
        <f t="shared" si="9"/>
        <v>4</v>
      </c>
      <c r="N11" s="5">
        <f t="shared" si="10"/>
        <v>24</v>
      </c>
      <c r="O11" s="23">
        <f t="shared" si="11"/>
        <v>24</v>
      </c>
      <c r="P11" s="17"/>
      <c r="Q11" s="15">
        <f t="shared" si="12"/>
      </c>
      <c r="R11" s="32">
        <f t="shared" si="13"/>
        <v>24</v>
      </c>
    </row>
    <row r="12" spans="1:18" ht="15.75">
      <c r="A12" s="8">
        <f t="shared" si="14"/>
        <v>9</v>
      </c>
      <c r="B12" s="10">
        <v>31726</v>
      </c>
      <c r="C12" s="37">
        <f t="shared" si="0"/>
        <v>14</v>
      </c>
      <c r="D12" s="6">
        <f t="shared" si="1"/>
        <v>11</v>
      </c>
      <c r="E12" s="6">
        <f t="shared" si="2"/>
        <v>2010</v>
      </c>
      <c r="F12" s="37">
        <f t="shared" si="3"/>
        <v>10</v>
      </c>
      <c r="G12" s="8">
        <f t="shared" si="4"/>
        <v>11</v>
      </c>
      <c r="H12" s="8">
        <f t="shared" si="5"/>
        <v>1986</v>
      </c>
      <c r="I12" s="6">
        <f t="shared" si="6"/>
        <v>4</v>
      </c>
      <c r="J12" s="5">
        <f t="shared" si="7"/>
        <v>4</v>
      </c>
      <c r="K12" s="5">
        <f t="shared" si="15"/>
        <v>11</v>
      </c>
      <c r="L12" s="5">
        <f aca="true" t="shared" si="16" ref="L12:L53">IF(K12&lt;G12,K12+12-G12,IF(K12=G12,K12-G12,IF(K12&gt;G12,K12-G12,K12)))</f>
        <v>0</v>
      </c>
      <c r="M12" s="5">
        <f t="shared" si="9"/>
        <v>0</v>
      </c>
      <c r="N12" s="5">
        <f t="shared" si="10"/>
        <v>24</v>
      </c>
      <c r="O12" s="23">
        <f t="shared" si="11"/>
        <v>24</v>
      </c>
      <c r="P12" s="17"/>
      <c r="Q12" s="15">
        <f t="shared" si="12"/>
      </c>
      <c r="R12" s="32">
        <f t="shared" si="13"/>
        <v>24</v>
      </c>
    </row>
    <row r="13" spans="1:18" ht="15.75">
      <c r="A13" s="8">
        <f t="shared" si="14"/>
        <v>10</v>
      </c>
      <c r="B13" s="10">
        <v>31552</v>
      </c>
      <c r="C13" s="37">
        <f t="shared" si="0"/>
        <v>14</v>
      </c>
      <c r="D13" s="6">
        <f t="shared" si="1"/>
        <v>11</v>
      </c>
      <c r="E13" s="6">
        <f t="shared" si="2"/>
        <v>2010</v>
      </c>
      <c r="F13" s="37">
        <f t="shared" si="3"/>
        <v>20</v>
      </c>
      <c r="G13" s="8">
        <f t="shared" si="4"/>
        <v>5</v>
      </c>
      <c r="H13" s="8">
        <f t="shared" si="5"/>
        <v>1986</v>
      </c>
      <c r="I13" s="6">
        <f t="shared" si="6"/>
        <v>24</v>
      </c>
      <c r="J13" s="5">
        <f t="shared" si="7"/>
        <v>24</v>
      </c>
      <c r="K13" s="5">
        <f t="shared" si="15"/>
        <v>10</v>
      </c>
      <c r="L13" s="5">
        <f t="shared" si="16"/>
        <v>5</v>
      </c>
      <c r="M13" s="5">
        <f t="shared" si="9"/>
        <v>5</v>
      </c>
      <c r="N13" s="5">
        <f t="shared" si="10"/>
        <v>24</v>
      </c>
      <c r="O13" s="23">
        <f t="shared" si="11"/>
        <v>24</v>
      </c>
      <c r="P13" s="17"/>
      <c r="Q13" s="15">
        <f t="shared" si="12"/>
      </c>
      <c r="R13" s="32">
        <f t="shared" si="13"/>
        <v>24</v>
      </c>
    </row>
    <row r="14" spans="1:18" ht="15.75">
      <c r="A14" s="8">
        <f t="shared" si="14"/>
        <v>11</v>
      </c>
      <c r="B14" s="10">
        <v>29840</v>
      </c>
      <c r="C14" s="37">
        <f t="shared" si="0"/>
        <v>14</v>
      </c>
      <c r="D14" s="6">
        <f t="shared" si="1"/>
        <v>11</v>
      </c>
      <c r="E14" s="6">
        <f t="shared" si="2"/>
        <v>2010</v>
      </c>
      <c r="F14" s="37">
        <f t="shared" si="3"/>
        <v>11</v>
      </c>
      <c r="G14" s="8">
        <f t="shared" si="4"/>
        <v>9</v>
      </c>
      <c r="H14" s="8">
        <f t="shared" si="5"/>
        <v>1981</v>
      </c>
      <c r="I14" s="6">
        <f t="shared" si="6"/>
        <v>3</v>
      </c>
      <c r="J14" s="5">
        <f t="shared" si="7"/>
        <v>3</v>
      </c>
      <c r="K14" s="5">
        <f t="shared" si="15"/>
        <v>11</v>
      </c>
      <c r="L14" s="5">
        <f t="shared" si="16"/>
        <v>2</v>
      </c>
      <c r="M14" s="5">
        <f t="shared" si="9"/>
        <v>2</v>
      </c>
      <c r="N14" s="5">
        <f t="shared" si="10"/>
        <v>29</v>
      </c>
      <c r="O14" s="23">
        <f t="shared" si="11"/>
        <v>29</v>
      </c>
      <c r="P14" s="17"/>
      <c r="Q14" s="15">
        <f t="shared" si="12"/>
      </c>
      <c r="R14" s="32">
        <f t="shared" si="13"/>
        <v>29</v>
      </c>
    </row>
    <row r="15" spans="1:18" ht="15.75">
      <c r="A15" s="8">
        <f t="shared" si="14"/>
        <v>12</v>
      </c>
      <c r="B15" s="10">
        <v>34881</v>
      </c>
      <c r="C15" s="37">
        <f t="shared" si="0"/>
        <v>14</v>
      </c>
      <c r="D15" s="6">
        <f t="shared" si="1"/>
        <v>11</v>
      </c>
      <c r="E15" s="6">
        <f t="shared" si="2"/>
        <v>2010</v>
      </c>
      <c r="F15" s="37">
        <f t="shared" si="3"/>
        <v>1</v>
      </c>
      <c r="G15" s="8">
        <f t="shared" si="4"/>
        <v>7</v>
      </c>
      <c r="H15" s="8">
        <f t="shared" si="5"/>
        <v>1995</v>
      </c>
      <c r="I15" s="6">
        <f t="shared" si="6"/>
        <v>13</v>
      </c>
      <c r="J15" s="5">
        <f t="shared" si="7"/>
        <v>13</v>
      </c>
      <c r="K15" s="5">
        <f t="shared" si="15"/>
        <v>11</v>
      </c>
      <c r="L15" s="5">
        <f t="shared" si="16"/>
        <v>4</v>
      </c>
      <c r="M15" s="5">
        <f t="shared" si="9"/>
        <v>4</v>
      </c>
      <c r="N15" s="5">
        <f t="shared" si="10"/>
        <v>15</v>
      </c>
      <c r="O15" s="23">
        <f t="shared" si="11"/>
        <v>15</v>
      </c>
      <c r="P15" s="17"/>
      <c r="Q15" s="15">
        <f t="shared" si="12"/>
      </c>
      <c r="R15" s="32">
        <f t="shared" si="13"/>
        <v>15</v>
      </c>
    </row>
    <row r="16" spans="1:18" ht="15.75">
      <c r="A16" s="8">
        <f t="shared" si="14"/>
        <v>13</v>
      </c>
      <c r="B16" s="10">
        <v>26837</v>
      </c>
      <c r="C16" s="37">
        <f t="shared" si="0"/>
        <v>14</v>
      </c>
      <c r="D16" s="6">
        <f t="shared" si="1"/>
        <v>11</v>
      </c>
      <c r="E16" s="6">
        <f t="shared" si="2"/>
        <v>2010</v>
      </c>
      <c r="F16" s="37">
        <f t="shared" si="3"/>
        <v>22</v>
      </c>
      <c r="G16" s="8">
        <f t="shared" si="4"/>
        <v>6</v>
      </c>
      <c r="H16" s="8">
        <f t="shared" si="5"/>
        <v>1973</v>
      </c>
      <c r="I16" s="6">
        <f t="shared" si="6"/>
        <v>22</v>
      </c>
      <c r="J16" s="5">
        <f t="shared" si="7"/>
        <v>22</v>
      </c>
      <c r="K16" s="5">
        <f t="shared" si="15"/>
        <v>10</v>
      </c>
      <c r="L16" s="5">
        <f t="shared" si="16"/>
        <v>4</v>
      </c>
      <c r="M16" s="5">
        <f t="shared" si="9"/>
        <v>4</v>
      </c>
      <c r="N16" s="5">
        <f t="shared" si="10"/>
        <v>37</v>
      </c>
      <c r="O16" s="23">
        <f t="shared" si="11"/>
        <v>37</v>
      </c>
      <c r="P16" s="17"/>
      <c r="Q16" s="15">
        <f t="shared" si="12"/>
      </c>
      <c r="R16" s="32">
        <f t="shared" si="13"/>
        <v>37</v>
      </c>
    </row>
    <row r="17" spans="1:18" ht="15.75">
      <c r="A17" s="8">
        <f t="shared" si="14"/>
      </c>
      <c r="B17" s="10"/>
      <c r="C17" s="37">
        <f t="shared" si="0"/>
        <v>14</v>
      </c>
      <c r="D17" s="6">
        <f t="shared" si="1"/>
        <v>11</v>
      </c>
      <c r="E17" s="6">
        <f t="shared" si="2"/>
        <v>2010</v>
      </c>
      <c r="F17" s="37">
        <f t="shared" si="3"/>
        <v>0</v>
      </c>
      <c r="G17" s="8">
        <f t="shared" si="4"/>
        <v>1</v>
      </c>
      <c r="H17" s="8">
        <f t="shared" si="5"/>
        <v>1900</v>
      </c>
      <c r="I17" s="6">
        <f t="shared" si="6"/>
        <v>14</v>
      </c>
      <c r="J17" s="5">
        <f t="shared" si="7"/>
      </c>
      <c r="K17" s="5">
        <f t="shared" si="15"/>
        <v>11</v>
      </c>
      <c r="L17" s="5">
        <f t="shared" si="16"/>
        <v>10</v>
      </c>
      <c r="M17" s="5">
        <f t="shared" si="9"/>
      </c>
      <c r="N17" s="5">
        <f t="shared" si="10"/>
        <v>110</v>
      </c>
      <c r="O17" s="23">
        <f t="shared" si="11"/>
      </c>
      <c r="P17" s="17"/>
      <c r="Q17" s="15">
        <f t="shared" si="12"/>
      </c>
      <c r="R17" s="32">
        <f t="shared" si="13"/>
      </c>
    </row>
    <row r="18" spans="1:18" ht="15.75">
      <c r="A18" s="8">
        <f t="shared" si="14"/>
      </c>
      <c r="B18" s="10"/>
      <c r="C18" s="37">
        <f t="shared" si="0"/>
        <v>14</v>
      </c>
      <c r="D18" s="6">
        <f t="shared" si="1"/>
        <v>11</v>
      </c>
      <c r="E18" s="6">
        <f t="shared" si="2"/>
        <v>2010</v>
      </c>
      <c r="F18" s="37">
        <f t="shared" si="3"/>
        <v>0</v>
      </c>
      <c r="G18" s="8">
        <f t="shared" si="4"/>
        <v>1</v>
      </c>
      <c r="H18" s="8">
        <f t="shared" si="5"/>
        <v>1900</v>
      </c>
      <c r="I18" s="6">
        <f t="shared" si="6"/>
        <v>14</v>
      </c>
      <c r="J18" s="5">
        <f t="shared" si="7"/>
      </c>
      <c r="K18" s="5">
        <f t="shared" si="15"/>
        <v>11</v>
      </c>
      <c r="L18" s="5">
        <f t="shared" si="16"/>
        <v>10</v>
      </c>
      <c r="M18" s="5">
        <f t="shared" si="9"/>
      </c>
      <c r="N18" s="5">
        <f t="shared" si="10"/>
        <v>110</v>
      </c>
      <c r="O18" s="23">
        <f t="shared" si="11"/>
      </c>
      <c r="P18" s="17"/>
      <c r="Q18" s="15">
        <f t="shared" si="12"/>
      </c>
      <c r="R18" s="32">
        <f t="shared" si="13"/>
      </c>
    </row>
    <row r="19" spans="1:18" ht="15.75">
      <c r="A19" s="8">
        <f t="shared" si="14"/>
      </c>
      <c r="B19" s="10"/>
      <c r="C19" s="37">
        <f t="shared" si="0"/>
        <v>14</v>
      </c>
      <c r="D19" s="6">
        <f t="shared" si="1"/>
        <v>11</v>
      </c>
      <c r="E19" s="6">
        <f t="shared" si="2"/>
        <v>2010</v>
      </c>
      <c r="F19" s="37">
        <f t="shared" si="3"/>
        <v>0</v>
      </c>
      <c r="G19" s="8">
        <f t="shared" si="4"/>
        <v>1</v>
      </c>
      <c r="H19" s="8">
        <f t="shared" si="5"/>
        <v>1900</v>
      </c>
      <c r="I19" s="6">
        <f t="shared" si="6"/>
        <v>14</v>
      </c>
      <c r="J19" s="5">
        <f t="shared" si="7"/>
      </c>
      <c r="K19" s="5">
        <f t="shared" si="15"/>
        <v>11</v>
      </c>
      <c r="L19" s="5">
        <f t="shared" si="16"/>
        <v>10</v>
      </c>
      <c r="M19" s="5">
        <f t="shared" si="9"/>
      </c>
      <c r="N19" s="5">
        <f t="shared" si="10"/>
        <v>110</v>
      </c>
      <c r="O19" s="23">
        <f t="shared" si="11"/>
      </c>
      <c r="P19" s="17"/>
      <c r="Q19" s="15">
        <f t="shared" si="12"/>
      </c>
      <c r="R19" s="32">
        <f t="shared" si="13"/>
      </c>
    </row>
    <row r="20" spans="1:18" ht="15.75">
      <c r="A20" s="8">
        <f t="shared" si="14"/>
      </c>
      <c r="B20" s="10"/>
      <c r="C20" s="37">
        <f t="shared" si="0"/>
        <v>14</v>
      </c>
      <c r="D20" s="6">
        <f t="shared" si="1"/>
        <v>11</v>
      </c>
      <c r="E20" s="6">
        <f t="shared" si="2"/>
        <v>2010</v>
      </c>
      <c r="F20" s="37">
        <f t="shared" si="3"/>
        <v>0</v>
      </c>
      <c r="G20" s="8">
        <f t="shared" si="4"/>
        <v>1</v>
      </c>
      <c r="H20" s="8">
        <f t="shared" si="5"/>
        <v>1900</v>
      </c>
      <c r="I20" s="6">
        <f t="shared" si="6"/>
        <v>14</v>
      </c>
      <c r="J20" s="5">
        <f t="shared" si="7"/>
      </c>
      <c r="K20" s="5">
        <f t="shared" si="15"/>
        <v>11</v>
      </c>
      <c r="L20" s="5">
        <f t="shared" si="16"/>
        <v>10</v>
      </c>
      <c r="M20" s="5">
        <f t="shared" si="9"/>
      </c>
      <c r="N20" s="5">
        <f t="shared" si="10"/>
        <v>110</v>
      </c>
      <c r="O20" s="23">
        <f t="shared" si="11"/>
      </c>
      <c r="P20" s="17"/>
      <c r="Q20" s="15">
        <f t="shared" si="12"/>
      </c>
      <c r="R20" s="32">
        <f t="shared" si="13"/>
      </c>
    </row>
    <row r="21" spans="1:18" ht="15.75">
      <c r="A21" s="8">
        <f t="shared" si="14"/>
      </c>
      <c r="B21" s="10"/>
      <c r="C21" s="37">
        <f t="shared" si="0"/>
        <v>14</v>
      </c>
      <c r="D21" s="6">
        <f t="shared" si="1"/>
        <v>11</v>
      </c>
      <c r="E21" s="6">
        <f t="shared" si="2"/>
        <v>2010</v>
      </c>
      <c r="F21" s="37">
        <f t="shared" si="3"/>
        <v>0</v>
      </c>
      <c r="G21" s="8">
        <f t="shared" si="4"/>
        <v>1</v>
      </c>
      <c r="H21" s="8">
        <f t="shared" si="5"/>
        <v>1900</v>
      </c>
      <c r="I21" s="6">
        <f t="shared" si="6"/>
        <v>14</v>
      </c>
      <c r="J21" s="5">
        <f t="shared" si="7"/>
      </c>
      <c r="K21" s="5">
        <f t="shared" si="15"/>
        <v>11</v>
      </c>
      <c r="L21" s="5">
        <f t="shared" si="16"/>
        <v>10</v>
      </c>
      <c r="M21" s="5">
        <f t="shared" si="9"/>
      </c>
      <c r="N21" s="5">
        <f t="shared" si="10"/>
        <v>110</v>
      </c>
      <c r="O21" s="23">
        <f t="shared" si="11"/>
      </c>
      <c r="P21" s="17"/>
      <c r="Q21" s="15">
        <f t="shared" si="12"/>
      </c>
      <c r="R21" s="32">
        <f t="shared" si="13"/>
      </c>
    </row>
    <row r="22" spans="1:18" ht="15.75">
      <c r="A22" s="8">
        <f t="shared" si="14"/>
      </c>
      <c r="B22" s="10"/>
      <c r="C22" s="37">
        <f t="shared" si="0"/>
        <v>14</v>
      </c>
      <c r="D22" s="6">
        <f t="shared" si="1"/>
        <v>11</v>
      </c>
      <c r="E22" s="6">
        <f t="shared" si="2"/>
        <v>2010</v>
      </c>
      <c r="F22" s="37">
        <f t="shared" si="3"/>
        <v>0</v>
      </c>
      <c r="G22" s="8">
        <f t="shared" si="4"/>
        <v>1</v>
      </c>
      <c r="H22" s="8">
        <f t="shared" si="5"/>
        <v>1900</v>
      </c>
      <c r="I22" s="6">
        <f t="shared" si="6"/>
        <v>14</v>
      </c>
      <c r="J22" s="5">
        <f t="shared" si="7"/>
      </c>
      <c r="K22" s="5">
        <f t="shared" si="15"/>
        <v>11</v>
      </c>
      <c r="L22" s="5">
        <f t="shared" si="16"/>
        <v>10</v>
      </c>
      <c r="M22" s="5">
        <f t="shared" si="9"/>
      </c>
      <c r="N22" s="5">
        <f t="shared" si="10"/>
        <v>110</v>
      </c>
      <c r="O22" s="23">
        <f t="shared" si="11"/>
      </c>
      <c r="P22" s="17"/>
      <c r="Q22" s="15">
        <f t="shared" si="12"/>
      </c>
      <c r="R22" s="32">
        <f t="shared" si="13"/>
      </c>
    </row>
    <row r="23" spans="1:18" ht="15.75">
      <c r="A23" s="8">
        <f t="shared" si="14"/>
      </c>
      <c r="B23" s="10"/>
      <c r="C23" s="37">
        <f t="shared" si="0"/>
        <v>14</v>
      </c>
      <c r="D23" s="6">
        <f t="shared" si="1"/>
        <v>11</v>
      </c>
      <c r="E23" s="6">
        <f t="shared" si="2"/>
        <v>2010</v>
      </c>
      <c r="F23" s="37">
        <f t="shared" si="3"/>
        <v>0</v>
      </c>
      <c r="G23" s="8">
        <f t="shared" si="4"/>
        <v>1</v>
      </c>
      <c r="H23" s="8">
        <f t="shared" si="5"/>
        <v>1900</v>
      </c>
      <c r="I23" s="6">
        <f t="shared" si="6"/>
        <v>14</v>
      </c>
      <c r="J23" s="5">
        <f t="shared" si="7"/>
      </c>
      <c r="K23" s="5">
        <f t="shared" si="15"/>
        <v>11</v>
      </c>
      <c r="L23" s="5">
        <f t="shared" si="16"/>
        <v>10</v>
      </c>
      <c r="M23" s="5">
        <f t="shared" si="9"/>
      </c>
      <c r="N23" s="5">
        <f t="shared" si="10"/>
        <v>110</v>
      </c>
      <c r="O23" s="23">
        <f t="shared" si="11"/>
      </c>
      <c r="P23" s="17"/>
      <c r="Q23" s="15">
        <f t="shared" si="12"/>
      </c>
      <c r="R23" s="32">
        <f t="shared" si="13"/>
      </c>
    </row>
    <row r="24" spans="1:18" ht="15.75">
      <c r="A24" s="8">
        <f t="shared" si="14"/>
      </c>
      <c r="B24" s="10"/>
      <c r="C24" s="37">
        <f t="shared" si="0"/>
        <v>14</v>
      </c>
      <c r="D24" s="6">
        <f t="shared" si="1"/>
        <v>11</v>
      </c>
      <c r="E24" s="6">
        <f t="shared" si="2"/>
        <v>2010</v>
      </c>
      <c r="F24" s="37">
        <f t="shared" si="3"/>
        <v>0</v>
      </c>
      <c r="G24" s="8">
        <f t="shared" si="4"/>
        <v>1</v>
      </c>
      <c r="H24" s="8">
        <f t="shared" si="5"/>
        <v>1900</v>
      </c>
      <c r="I24" s="6">
        <f t="shared" si="6"/>
        <v>14</v>
      </c>
      <c r="J24" s="5">
        <f t="shared" si="7"/>
      </c>
      <c r="K24" s="5">
        <f t="shared" si="15"/>
        <v>11</v>
      </c>
      <c r="L24" s="5">
        <f t="shared" si="16"/>
        <v>10</v>
      </c>
      <c r="M24" s="5">
        <f t="shared" si="9"/>
      </c>
      <c r="N24" s="5">
        <f t="shared" si="10"/>
        <v>110</v>
      </c>
      <c r="O24" s="23">
        <f t="shared" si="11"/>
      </c>
      <c r="P24" s="17"/>
      <c r="Q24" s="15">
        <f t="shared" si="12"/>
      </c>
      <c r="R24" s="32">
        <f t="shared" si="13"/>
      </c>
    </row>
    <row r="25" spans="1:18" ht="15.75">
      <c r="A25" s="8">
        <f t="shared" si="14"/>
      </c>
      <c r="B25" s="10"/>
      <c r="C25" s="37">
        <f t="shared" si="0"/>
        <v>14</v>
      </c>
      <c r="D25" s="6">
        <f t="shared" si="1"/>
        <v>11</v>
      </c>
      <c r="E25" s="6">
        <f t="shared" si="2"/>
        <v>2010</v>
      </c>
      <c r="F25" s="37">
        <f t="shared" si="3"/>
        <v>0</v>
      </c>
      <c r="G25" s="8">
        <f t="shared" si="4"/>
        <v>1</v>
      </c>
      <c r="H25" s="8">
        <f t="shared" si="5"/>
        <v>1900</v>
      </c>
      <c r="I25" s="6">
        <f t="shared" si="6"/>
        <v>14</v>
      </c>
      <c r="J25" s="5">
        <f t="shared" si="7"/>
      </c>
      <c r="K25" s="5">
        <f t="shared" si="15"/>
        <v>11</v>
      </c>
      <c r="L25" s="5">
        <f t="shared" si="16"/>
        <v>10</v>
      </c>
      <c r="M25" s="5">
        <f t="shared" si="9"/>
      </c>
      <c r="N25" s="5">
        <f t="shared" si="10"/>
        <v>110</v>
      </c>
      <c r="O25" s="23">
        <f t="shared" si="11"/>
      </c>
      <c r="P25" s="17"/>
      <c r="Q25" s="15">
        <f t="shared" si="12"/>
      </c>
      <c r="R25" s="32">
        <f t="shared" si="13"/>
      </c>
    </row>
    <row r="26" spans="1:18" ht="15.75">
      <c r="A26" s="8">
        <f t="shared" si="14"/>
      </c>
      <c r="B26" s="10"/>
      <c r="C26" s="37">
        <f t="shared" si="0"/>
        <v>14</v>
      </c>
      <c r="D26" s="6">
        <f t="shared" si="1"/>
        <v>11</v>
      </c>
      <c r="E26" s="6">
        <f t="shared" si="2"/>
        <v>2010</v>
      </c>
      <c r="F26" s="37">
        <f t="shared" si="3"/>
        <v>0</v>
      </c>
      <c r="G26" s="8">
        <f t="shared" si="4"/>
        <v>1</v>
      </c>
      <c r="H26" s="8">
        <f t="shared" si="5"/>
        <v>1900</v>
      </c>
      <c r="I26" s="6">
        <f t="shared" si="6"/>
        <v>14</v>
      </c>
      <c r="J26" s="5">
        <f t="shared" si="7"/>
      </c>
      <c r="K26" s="5">
        <f t="shared" si="15"/>
        <v>11</v>
      </c>
      <c r="L26" s="5">
        <f t="shared" si="16"/>
        <v>10</v>
      </c>
      <c r="M26" s="5">
        <f t="shared" si="9"/>
      </c>
      <c r="N26" s="5">
        <f t="shared" si="10"/>
        <v>110</v>
      </c>
      <c r="O26" s="23">
        <f t="shared" si="11"/>
      </c>
      <c r="P26" s="17"/>
      <c r="Q26" s="15">
        <f t="shared" si="12"/>
      </c>
      <c r="R26" s="32">
        <f t="shared" si="13"/>
      </c>
    </row>
    <row r="27" spans="1:18" ht="15.75">
      <c r="A27" s="8">
        <f t="shared" si="14"/>
      </c>
      <c r="B27" s="10"/>
      <c r="C27" s="37">
        <f t="shared" si="0"/>
        <v>14</v>
      </c>
      <c r="D27" s="6">
        <f t="shared" si="1"/>
        <v>11</v>
      </c>
      <c r="E27" s="6">
        <f t="shared" si="2"/>
        <v>2010</v>
      </c>
      <c r="F27" s="37">
        <f t="shared" si="3"/>
        <v>0</v>
      </c>
      <c r="G27" s="8">
        <f t="shared" si="4"/>
        <v>1</v>
      </c>
      <c r="H27" s="8">
        <f t="shared" si="5"/>
        <v>1900</v>
      </c>
      <c r="I27" s="6">
        <f t="shared" si="6"/>
        <v>14</v>
      </c>
      <c r="J27" s="5">
        <f t="shared" si="7"/>
      </c>
      <c r="K27" s="5">
        <f t="shared" si="15"/>
        <v>11</v>
      </c>
      <c r="L27" s="5">
        <f t="shared" si="16"/>
        <v>10</v>
      </c>
      <c r="M27" s="5">
        <f t="shared" si="9"/>
      </c>
      <c r="N27" s="5">
        <f t="shared" si="10"/>
        <v>110</v>
      </c>
      <c r="O27" s="23">
        <f t="shared" si="11"/>
      </c>
      <c r="P27" s="17"/>
      <c r="Q27" s="15">
        <f t="shared" si="12"/>
      </c>
      <c r="R27" s="32">
        <f t="shared" si="13"/>
      </c>
    </row>
    <row r="28" spans="1:18" ht="15.75">
      <c r="A28" s="8">
        <f t="shared" si="14"/>
      </c>
      <c r="B28" s="10"/>
      <c r="C28" s="37">
        <f t="shared" si="0"/>
        <v>14</v>
      </c>
      <c r="D28" s="6">
        <f t="shared" si="1"/>
        <v>11</v>
      </c>
      <c r="E28" s="6">
        <f t="shared" si="2"/>
        <v>2010</v>
      </c>
      <c r="F28" s="37">
        <f t="shared" si="3"/>
        <v>0</v>
      </c>
      <c r="G28" s="8">
        <f t="shared" si="4"/>
        <v>1</v>
      </c>
      <c r="H28" s="8">
        <f t="shared" si="5"/>
        <v>1900</v>
      </c>
      <c r="I28" s="6">
        <f t="shared" si="6"/>
        <v>14</v>
      </c>
      <c r="J28" s="5">
        <f t="shared" si="7"/>
      </c>
      <c r="K28" s="5">
        <f t="shared" si="15"/>
        <v>11</v>
      </c>
      <c r="L28" s="5">
        <f t="shared" si="16"/>
        <v>10</v>
      </c>
      <c r="M28" s="5">
        <f t="shared" si="9"/>
      </c>
      <c r="N28" s="5">
        <f t="shared" si="10"/>
        <v>110</v>
      </c>
      <c r="O28" s="23">
        <f t="shared" si="11"/>
      </c>
      <c r="P28" s="17"/>
      <c r="Q28" s="15">
        <f t="shared" si="12"/>
      </c>
      <c r="R28" s="32">
        <f t="shared" si="13"/>
      </c>
    </row>
    <row r="29" spans="1:18" ht="15.75">
      <c r="A29" s="8">
        <f t="shared" si="14"/>
      </c>
      <c r="B29" s="10"/>
      <c r="C29" s="37">
        <f t="shared" si="0"/>
        <v>14</v>
      </c>
      <c r="D29" s="6">
        <f t="shared" si="1"/>
        <v>11</v>
      </c>
      <c r="E29" s="6">
        <f t="shared" si="2"/>
        <v>2010</v>
      </c>
      <c r="F29" s="37">
        <f t="shared" si="3"/>
        <v>0</v>
      </c>
      <c r="G29" s="8">
        <f t="shared" si="4"/>
        <v>1</v>
      </c>
      <c r="H29" s="8">
        <f t="shared" si="5"/>
        <v>1900</v>
      </c>
      <c r="I29" s="6">
        <f t="shared" si="6"/>
        <v>14</v>
      </c>
      <c r="J29" s="5">
        <f t="shared" si="7"/>
      </c>
      <c r="K29" s="5">
        <f t="shared" si="15"/>
        <v>11</v>
      </c>
      <c r="L29" s="5">
        <f t="shared" si="16"/>
        <v>10</v>
      </c>
      <c r="M29" s="5">
        <f t="shared" si="9"/>
      </c>
      <c r="N29" s="5">
        <f t="shared" si="10"/>
        <v>110</v>
      </c>
      <c r="O29" s="23">
        <f t="shared" si="11"/>
      </c>
      <c r="P29" s="17"/>
      <c r="Q29" s="15">
        <f t="shared" si="12"/>
      </c>
      <c r="R29" s="32">
        <f t="shared" si="13"/>
      </c>
    </row>
    <row r="30" spans="1:18" ht="15.75">
      <c r="A30" s="8">
        <f t="shared" si="14"/>
      </c>
      <c r="B30" s="10"/>
      <c r="C30" s="37">
        <f t="shared" si="0"/>
        <v>14</v>
      </c>
      <c r="D30" s="6">
        <f t="shared" si="1"/>
        <v>11</v>
      </c>
      <c r="E30" s="6">
        <f t="shared" si="2"/>
        <v>2010</v>
      </c>
      <c r="F30" s="37">
        <f t="shared" si="3"/>
        <v>0</v>
      </c>
      <c r="G30" s="8">
        <f t="shared" si="4"/>
        <v>1</v>
      </c>
      <c r="H30" s="8">
        <f t="shared" si="5"/>
        <v>1900</v>
      </c>
      <c r="I30" s="6">
        <f t="shared" si="6"/>
        <v>14</v>
      </c>
      <c r="J30" s="5">
        <f t="shared" si="7"/>
      </c>
      <c r="K30" s="5">
        <f t="shared" si="15"/>
        <v>11</v>
      </c>
      <c r="L30" s="5">
        <f t="shared" si="16"/>
        <v>10</v>
      </c>
      <c r="M30" s="5">
        <f t="shared" si="9"/>
      </c>
      <c r="N30" s="5">
        <f t="shared" si="10"/>
        <v>110</v>
      </c>
      <c r="O30" s="23">
        <f t="shared" si="11"/>
      </c>
      <c r="P30" s="17"/>
      <c r="Q30" s="15">
        <f t="shared" si="12"/>
      </c>
      <c r="R30" s="32">
        <f t="shared" si="13"/>
      </c>
    </row>
    <row r="31" spans="1:18" ht="15.75">
      <c r="A31" s="8">
        <f t="shared" si="14"/>
      </c>
      <c r="B31" s="10"/>
      <c r="C31" s="37">
        <f t="shared" si="0"/>
        <v>14</v>
      </c>
      <c r="D31" s="6">
        <f t="shared" si="1"/>
        <v>11</v>
      </c>
      <c r="E31" s="6">
        <f t="shared" si="2"/>
        <v>2010</v>
      </c>
      <c r="F31" s="37">
        <f t="shared" si="3"/>
        <v>0</v>
      </c>
      <c r="G31" s="8">
        <f t="shared" si="4"/>
        <v>1</v>
      </c>
      <c r="H31" s="8">
        <f t="shared" si="5"/>
        <v>1900</v>
      </c>
      <c r="I31" s="6">
        <f t="shared" si="6"/>
        <v>14</v>
      </c>
      <c r="J31" s="5">
        <f t="shared" si="7"/>
      </c>
      <c r="K31" s="5">
        <f t="shared" si="15"/>
        <v>11</v>
      </c>
      <c r="L31" s="5">
        <f t="shared" si="16"/>
        <v>10</v>
      </c>
      <c r="M31" s="5">
        <f t="shared" si="9"/>
      </c>
      <c r="N31" s="5">
        <f t="shared" si="10"/>
        <v>110</v>
      </c>
      <c r="O31" s="23">
        <f t="shared" si="11"/>
      </c>
      <c r="P31" s="17"/>
      <c r="Q31" s="15">
        <f t="shared" si="12"/>
      </c>
      <c r="R31" s="32">
        <f t="shared" si="13"/>
      </c>
    </row>
    <row r="32" spans="1:18" ht="15.75">
      <c r="A32" s="8">
        <f t="shared" si="14"/>
      </c>
      <c r="B32" s="10"/>
      <c r="C32" s="37">
        <f t="shared" si="0"/>
        <v>14</v>
      </c>
      <c r="D32" s="6">
        <f t="shared" si="1"/>
        <v>11</v>
      </c>
      <c r="E32" s="6">
        <f t="shared" si="2"/>
        <v>2010</v>
      </c>
      <c r="F32" s="37">
        <f t="shared" si="3"/>
        <v>0</v>
      </c>
      <c r="G32" s="8">
        <f t="shared" si="4"/>
        <v>1</v>
      </c>
      <c r="H32" s="8">
        <f t="shared" si="5"/>
        <v>1900</v>
      </c>
      <c r="I32" s="6">
        <f t="shared" si="6"/>
        <v>14</v>
      </c>
      <c r="J32" s="5">
        <f t="shared" si="7"/>
      </c>
      <c r="K32" s="5">
        <f t="shared" si="15"/>
        <v>11</v>
      </c>
      <c r="L32" s="5">
        <f t="shared" si="16"/>
        <v>10</v>
      </c>
      <c r="M32" s="5">
        <f t="shared" si="9"/>
      </c>
      <c r="N32" s="5">
        <f t="shared" si="10"/>
        <v>110</v>
      </c>
      <c r="O32" s="23">
        <f t="shared" si="11"/>
      </c>
      <c r="P32" s="17"/>
      <c r="Q32" s="15">
        <f t="shared" si="12"/>
      </c>
      <c r="R32" s="32">
        <f t="shared" si="13"/>
      </c>
    </row>
    <row r="33" spans="1:18" ht="15.75">
      <c r="A33" s="8">
        <f t="shared" si="14"/>
      </c>
      <c r="B33" s="10"/>
      <c r="C33" s="37">
        <f t="shared" si="0"/>
        <v>14</v>
      </c>
      <c r="D33" s="6">
        <f t="shared" si="1"/>
        <v>11</v>
      </c>
      <c r="E33" s="6">
        <f t="shared" si="2"/>
        <v>2010</v>
      </c>
      <c r="F33" s="37">
        <f t="shared" si="3"/>
        <v>0</v>
      </c>
      <c r="G33" s="8">
        <f t="shared" si="4"/>
        <v>1</v>
      </c>
      <c r="H33" s="8">
        <f t="shared" si="5"/>
        <v>1900</v>
      </c>
      <c r="I33" s="6">
        <f t="shared" si="6"/>
        <v>14</v>
      </c>
      <c r="J33" s="5">
        <f t="shared" si="7"/>
      </c>
      <c r="K33" s="5">
        <f t="shared" si="15"/>
        <v>11</v>
      </c>
      <c r="L33" s="5">
        <f t="shared" si="16"/>
        <v>10</v>
      </c>
      <c r="M33" s="5">
        <f t="shared" si="9"/>
      </c>
      <c r="N33" s="5">
        <f t="shared" si="10"/>
        <v>110</v>
      </c>
      <c r="O33" s="23">
        <f t="shared" si="11"/>
      </c>
      <c r="P33" s="17"/>
      <c r="Q33" s="15">
        <f t="shared" si="12"/>
      </c>
      <c r="R33" s="32">
        <f t="shared" si="13"/>
      </c>
    </row>
    <row r="34" spans="1:18" ht="15.75">
      <c r="A34" s="8">
        <f t="shared" si="14"/>
      </c>
      <c r="B34" s="10"/>
      <c r="C34" s="37">
        <f t="shared" si="0"/>
        <v>14</v>
      </c>
      <c r="D34" s="6">
        <f t="shared" si="1"/>
        <v>11</v>
      </c>
      <c r="E34" s="6">
        <f t="shared" si="2"/>
        <v>2010</v>
      </c>
      <c r="F34" s="37">
        <f t="shared" si="3"/>
        <v>0</v>
      </c>
      <c r="G34" s="8">
        <f t="shared" si="4"/>
        <v>1</v>
      </c>
      <c r="H34" s="8">
        <f t="shared" si="5"/>
        <v>1900</v>
      </c>
      <c r="I34" s="6">
        <f t="shared" si="6"/>
        <v>14</v>
      </c>
      <c r="J34" s="5">
        <f t="shared" si="7"/>
      </c>
      <c r="K34" s="5">
        <f t="shared" si="15"/>
        <v>11</v>
      </c>
      <c r="L34" s="5">
        <f t="shared" si="16"/>
        <v>10</v>
      </c>
      <c r="M34" s="5">
        <f t="shared" si="9"/>
      </c>
      <c r="N34" s="5">
        <f t="shared" si="10"/>
        <v>110</v>
      </c>
      <c r="O34" s="23">
        <f t="shared" si="11"/>
      </c>
      <c r="P34" s="17"/>
      <c r="Q34" s="15">
        <f t="shared" si="12"/>
      </c>
      <c r="R34" s="32">
        <f t="shared" si="13"/>
      </c>
    </row>
    <row r="35" spans="1:18" ht="15.75">
      <c r="A35" s="8">
        <f t="shared" si="14"/>
      </c>
      <c r="B35" s="10"/>
      <c r="C35" s="37">
        <f t="shared" si="0"/>
        <v>14</v>
      </c>
      <c r="D35" s="6">
        <f t="shared" si="1"/>
        <v>11</v>
      </c>
      <c r="E35" s="6">
        <f t="shared" si="2"/>
        <v>2010</v>
      </c>
      <c r="F35" s="37">
        <f t="shared" si="3"/>
        <v>0</v>
      </c>
      <c r="G35" s="8">
        <f t="shared" si="4"/>
        <v>1</v>
      </c>
      <c r="H35" s="8">
        <f t="shared" si="5"/>
        <v>1900</v>
      </c>
      <c r="I35" s="6">
        <f t="shared" si="6"/>
        <v>14</v>
      </c>
      <c r="J35" s="5">
        <f t="shared" si="7"/>
      </c>
      <c r="K35" s="5">
        <f t="shared" si="15"/>
        <v>11</v>
      </c>
      <c r="L35" s="5">
        <f t="shared" si="16"/>
        <v>10</v>
      </c>
      <c r="M35" s="5">
        <f t="shared" si="9"/>
      </c>
      <c r="N35" s="5">
        <f t="shared" si="10"/>
        <v>110</v>
      </c>
      <c r="O35" s="23">
        <f t="shared" si="11"/>
      </c>
      <c r="P35" s="17"/>
      <c r="Q35" s="15">
        <f t="shared" si="12"/>
      </c>
      <c r="R35" s="32">
        <f t="shared" si="13"/>
      </c>
    </row>
    <row r="36" spans="1:18" ht="15.75">
      <c r="A36" s="8">
        <f t="shared" si="14"/>
      </c>
      <c r="B36" s="10"/>
      <c r="C36" s="37">
        <f t="shared" si="0"/>
        <v>14</v>
      </c>
      <c r="D36" s="6">
        <f aca="true" t="shared" si="17" ref="D36:D53">MONTH($O$2)</f>
        <v>11</v>
      </c>
      <c r="E36" s="6">
        <f aca="true" t="shared" si="18" ref="E36:E53">YEAR($O$2)</f>
        <v>2010</v>
      </c>
      <c r="F36" s="37">
        <f t="shared" si="3"/>
        <v>0</v>
      </c>
      <c r="G36" s="8">
        <f aca="true" t="shared" si="19" ref="G36:G53">MONTH(B36)</f>
        <v>1</v>
      </c>
      <c r="H36" s="8">
        <f aca="true" t="shared" si="20" ref="H36:H53">YEAR(B36)</f>
        <v>1900</v>
      </c>
      <c r="I36" s="6">
        <f aca="true" t="shared" si="21" ref="I36:I53">IF(C36&lt;F36,C36+30-F36,C36-F36)</f>
        <v>14</v>
      </c>
      <c r="J36" s="5">
        <f aca="true" t="shared" si="22" ref="J36:J53">IF(B36="","",I36)</f>
      </c>
      <c r="K36" s="5">
        <f t="shared" si="15"/>
        <v>11</v>
      </c>
      <c r="L36" s="5">
        <f t="shared" si="16"/>
        <v>10</v>
      </c>
      <c r="M36" s="5">
        <f t="shared" si="9"/>
      </c>
      <c r="N36" s="5">
        <f aca="true" t="shared" si="23" ref="N36:N53">IF(D36&lt;G36,E36-1-H36,E36-H36)</f>
        <v>110</v>
      </c>
      <c r="O36" s="23">
        <f aca="true" t="shared" si="24" ref="O36:O53">IF(B36="","",N36)</f>
      </c>
      <c r="P36" s="17"/>
      <c r="Q36" s="15">
        <f aca="true" t="shared" si="25" ref="Q36:Q53">IF(P36="","",O36)</f>
      </c>
      <c r="R36" s="32">
        <f aca="true" t="shared" si="26" ref="R36:R53">IF(Q36="",O36,"")</f>
      </c>
    </row>
    <row r="37" spans="1:18" ht="15.75">
      <c r="A37" s="8">
        <f aca="true" t="shared" si="27" ref="A37:A53">IF(B37="","",A36+1)</f>
      </c>
      <c r="B37" s="10"/>
      <c r="C37" s="37">
        <f t="shared" si="0"/>
        <v>14</v>
      </c>
      <c r="D37" s="6">
        <f t="shared" si="17"/>
        <v>11</v>
      </c>
      <c r="E37" s="6">
        <f t="shared" si="18"/>
        <v>2010</v>
      </c>
      <c r="F37" s="37">
        <f t="shared" si="3"/>
        <v>0</v>
      </c>
      <c r="G37" s="8">
        <f t="shared" si="19"/>
        <v>1</v>
      </c>
      <c r="H37" s="8">
        <f t="shared" si="20"/>
        <v>1900</v>
      </c>
      <c r="I37" s="6">
        <f t="shared" si="21"/>
        <v>14</v>
      </c>
      <c r="J37" s="5">
        <f t="shared" si="22"/>
      </c>
      <c r="K37" s="5">
        <f t="shared" si="15"/>
        <v>11</v>
      </c>
      <c r="L37" s="5">
        <f t="shared" si="16"/>
        <v>10</v>
      </c>
      <c r="M37" s="5">
        <f t="shared" si="9"/>
      </c>
      <c r="N37" s="5">
        <f t="shared" si="23"/>
        <v>110</v>
      </c>
      <c r="O37" s="23">
        <f t="shared" si="24"/>
      </c>
      <c r="P37" s="17"/>
      <c r="Q37" s="15">
        <f t="shared" si="25"/>
      </c>
      <c r="R37" s="32">
        <f t="shared" si="26"/>
      </c>
    </row>
    <row r="38" spans="1:18" ht="15.75">
      <c r="A38" s="8">
        <f t="shared" si="27"/>
      </c>
      <c r="B38" s="10"/>
      <c r="C38" s="37">
        <f t="shared" si="0"/>
        <v>14</v>
      </c>
      <c r="D38" s="6">
        <f t="shared" si="17"/>
        <v>11</v>
      </c>
      <c r="E38" s="6">
        <f t="shared" si="18"/>
        <v>2010</v>
      </c>
      <c r="F38" s="37">
        <f t="shared" si="3"/>
        <v>0</v>
      </c>
      <c r="G38" s="8">
        <f t="shared" si="19"/>
        <v>1</v>
      </c>
      <c r="H38" s="8">
        <f t="shared" si="20"/>
        <v>1900</v>
      </c>
      <c r="I38" s="6">
        <f t="shared" si="21"/>
        <v>14</v>
      </c>
      <c r="J38" s="5">
        <f t="shared" si="22"/>
      </c>
      <c r="K38" s="5">
        <f t="shared" si="15"/>
        <v>11</v>
      </c>
      <c r="L38" s="5">
        <f t="shared" si="16"/>
        <v>10</v>
      </c>
      <c r="M38" s="5">
        <f t="shared" si="9"/>
      </c>
      <c r="N38" s="5">
        <f t="shared" si="23"/>
        <v>110</v>
      </c>
      <c r="O38" s="23">
        <f t="shared" si="24"/>
      </c>
      <c r="P38" s="17"/>
      <c r="Q38" s="15">
        <f t="shared" si="25"/>
      </c>
      <c r="R38" s="32">
        <f t="shared" si="26"/>
      </c>
    </row>
    <row r="39" spans="1:18" ht="15.75">
      <c r="A39" s="8">
        <f t="shared" si="27"/>
      </c>
      <c r="B39" s="10"/>
      <c r="C39" s="37">
        <f t="shared" si="0"/>
        <v>14</v>
      </c>
      <c r="D39" s="6">
        <f t="shared" si="17"/>
        <v>11</v>
      </c>
      <c r="E39" s="6">
        <f t="shared" si="18"/>
        <v>2010</v>
      </c>
      <c r="F39" s="37">
        <f t="shared" si="3"/>
        <v>0</v>
      </c>
      <c r="G39" s="8">
        <f t="shared" si="19"/>
        <v>1</v>
      </c>
      <c r="H39" s="8">
        <f t="shared" si="20"/>
        <v>1900</v>
      </c>
      <c r="I39" s="6">
        <f t="shared" si="21"/>
        <v>14</v>
      </c>
      <c r="J39" s="5">
        <f t="shared" si="22"/>
      </c>
      <c r="K39" s="5">
        <f t="shared" si="15"/>
        <v>11</v>
      </c>
      <c r="L39" s="5">
        <f t="shared" si="16"/>
        <v>10</v>
      </c>
      <c r="M39" s="5">
        <f t="shared" si="9"/>
      </c>
      <c r="N39" s="5">
        <f t="shared" si="23"/>
        <v>110</v>
      </c>
      <c r="O39" s="23">
        <f t="shared" si="24"/>
      </c>
      <c r="P39" s="17"/>
      <c r="Q39" s="15">
        <f t="shared" si="25"/>
      </c>
      <c r="R39" s="32">
        <f t="shared" si="26"/>
      </c>
    </row>
    <row r="40" spans="1:18" ht="15.75">
      <c r="A40" s="8">
        <f t="shared" si="27"/>
      </c>
      <c r="B40" s="10"/>
      <c r="C40" s="37">
        <f t="shared" si="0"/>
        <v>14</v>
      </c>
      <c r="D40" s="6">
        <f t="shared" si="17"/>
        <v>11</v>
      </c>
      <c r="E40" s="6">
        <f t="shared" si="18"/>
        <v>2010</v>
      </c>
      <c r="F40" s="37">
        <f t="shared" si="3"/>
        <v>0</v>
      </c>
      <c r="G40" s="8">
        <f t="shared" si="19"/>
        <v>1</v>
      </c>
      <c r="H40" s="8">
        <f t="shared" si="20"/>
        <v>1900</v>
      </c>
      <c r="I40" s="6">
        <f t="shared" si="21"/>
        <v>14</v>
      </c>
      <c r="J40" s="5">
        <f t="shared" si="22"/>
      </c>
      <c r="K40" s="5">
        <f t="shared" si="15"/>
        <v>11</v>
      </c>
      <c r="L40" s="5">
        <f t="shared" si="16"/>
        <v>10</v>
      </c>
      <c r="M40" s="5">
        <f t="shared" si="9"/>
      </c>
      <c r="N40" s="5">
        <f t="shared" si="23"/>
        <v>110</v>
      </c>
      <c r="O40" s="23">
        <f t="shared" si="24"/>
      </c>
      <c r="P40" s="17"/>
      <c r="Q40" s="15">
        <f t="shared" si="25"/>
      </c>
      <c r="R40" s="32">
        <f t="shared" si="26"/>
      </c>
    </row>
    <row r="41" spans="1:18" ht="15.75">
      <c r="A41" s="8">
        <f t="shared" si="27"/>
      </c>
      <c r="B41" s="10"/>
      <c r="C41" s="37">
        <f t="shared" si="0"/>
        <v>14</v>
      </c>
      <c r="D41" s="6">
        <f t="shared" si="17"/>
        <v>11</v>
      </c>
      <c r="E41" s="6">
        <f t="shared" si="18"/>
        <v>2010</v>
      </c>
      <c r="F41" s="37">
        <f t="shared" si="3"/>
        <v>0</v>
      </c>
      <c r="G41" s="8">
        <f t="shared" si="19"/>
        <v>1</v>
      </c>
      <c r="H41" s="8">
        <f t="shared" si="20"/>
        <v>1900</v>
      </c>
      <c r="I41" s="6">
        <f t="shared" si="21"/>
        <v>14</v>
      </c>
      <c r="J41" s="5">
        <f t="shared" si="22"/>
      </c>
      <c r="K41" s="5">
        <f t="shared" si="15"/>
        <v>11</v>
      </c>
      <c r="L41" s="5">
        <f t="shared" si="16"/>
        <v>10</v>
      </c>
      <c r="M41" s="5">
        <f t="shared" si="9"/>
      </c>
      <c r="N41" s="5">
        <f t="shared" si="23"/>
        <v>110</v>
      </c>
      <c r="O41" s="23">
        <f t="shared" si="24"/>
      </c>
      <c r="P41" s="17"/>
      <c r="Q41" s="15">
        <f t="shared" si="25"/>
      </c>
      <c r="R41" s="32">
        <f t="shared" si="26"/>
      </c>
    </row>
    <row r="42" spans="1:18" ht="15.75">
      <c r="A42" s="8">
        <f t="shared" si="27"/>
      </c>
      <c r="B42" s="10"/>
      <c r="C42" s="37">
        <f t="shared" si="0"/>
        <v>14</v>
      </c>
      <c r="D42" s="6">
        <f t="shared" si="17"/>
        <v>11</v>
      </c>
      <c r="E42" s="6">
        <f t="shared" si="18"/>
        <v>2010</v>
      </c>
      <c r="F42" s="37">
        <f t="shared" si="3"/>
        <v>0</v>
      </c>
      <c r="G42" s="8">
        <f t="shared" si="19"/>
        <v>1</v>
      </c>
      <c r="H42" s="8">
        <f t="shared" si="20"/>
        <v>1900</v>
      </c>
      <c r="I42" s="6">
        <f t="shared" si="21"/>
        <v>14</v>
      </c>
      <c r="J42" s="5">
        <f t="shared" si="22"/>
      </c>
      <c r="K42" s="5">
        <f t="shared" si="15"/>
        <v>11</v>
      </c>
      <c r="L42" s="5">
        <f t="shared" si="16"/>
        <v>10</v>
      </c>
      <c r="M42" s="5">
        <f t="shared" si="9"/>
      </c>
      <c r="N42" s="5">
        <f t="shared" si="23"/>
        <v>110</v>
      </c>
      <c r="O42" s="23">
        <f t="shared" si="24"/>
      </c>
      <c r="P42" s="17"/>
      <c r="Q42" s="15">
        <f t="shared" si="25"/>
      </c>
      <c r="R42" s="32">
        <f t="shared" si="26"/>
      </c>
    </row>
    <row r="43" spans="1:18" ht="15.75">
      <c r="A43" s="8">
        <f t="shared" si="27"/>
      </c>
      <c r="B43" s="10"/>
      <c r="C43" s="37">
        <f t="shared" si="0"/>
        <v>14</v>
      </c>
      <c r="D43" s="6">
        <f t="shared" si="17"/>
        <v>11</v>
      </c>
      <c r="E43" s="6">
        <f t="shared" si="18"/>
        <v>2010</v>
      </c>
      <c r="F43" s="37">
        <f t="shared" si="3"/>
        <v>0</v>
      </c>
      <c r="G43" s="8">
        <f t="shared" si="19"/>
        <v>1</v>
      </c>
      <c r="H43" s="8">
        <f t="shared" si="20"/>
        <v>1900</v>
      </c>
      <c r="I43" s="6">
        <f t="shared" si="21"/>
        <v>14</v>
      </c>
      <c r="J43" s="5">
        <f t="shared" si="22"/>
      </c>
      <c r="K43" s="5">
        <f t="shared" si="15"/>
        <v>11</v>
      </c>
      <c r="L43" s="5">
        <f t="shared" si="16"/>
        <v>10</v>
      </c>
      <c r="M43" s="5">
        <f t="shared" si="9"/>
      </c>
      <c r="N43" s="5">
        <f t="shared" si="23"/>
        <v>110</v>
      </c>
      <c r="O43" s="23">
        <f t="shared" si="24"/>
      </c>
      <c r="P43" s="17"/>
      <c r="Q43" s="15">
        <f t="shared" si="25"/>
      </c>
      <c r="R43" s="32">
        <f t="shared" si="26"/>
      </c>
    </row>
    <row r="44" spans="1:18" ht="15.75">
      <c r="A44" s="8">
        <f t="shared" si="27"/>
      </c>
      <c r="B44" s="11"/>
      <c r="C44" s="37">
        <f t="shared" si="0"/>
        <v>14</v>
      </c>
      <c r="D44" s="6">
        <f t="shared" si="17"/>
        <v>11</v>
      </c>
      <c r="E44" s="6">
        <f t="shared" si="18"/>
        <v>2010</v>
      </c>
      <c r="F44" s="37">
        <f t="shared" si="3"/>
        <v>0</v>
      </c>
      <c r="G44" s="8">
        <f t="shared" si="19"/>
        <v>1</v>
      </c>
      <c r="H44" s="8">
        <f t="shared" si="20"/>
        <v>1900</v>
      </c>
      <c r="I44" s="6">
        <f t="shared" si="21"/>
        <v>14</v>
      </c>
      <c r="J44" s="5">
        <f t="shared" si="22"/>
      </c>
      <c r="K44" s="5">
        <f t="shared" si="15"/>
        <v>11</v>
      </c>
      <c r="L44" s="5">
        <f t="shared" si="16"/>
        <v>10</v>
      </c>
      <c r="M44" s="5">
        <f aca="true" t="shared" si="28" ref="M44:M53">IF(B44="","",L44)</f>
      </c>
      <c r="N44" s="5">
        <f t="shared" si="23"/>
        <v>110</v>
      </c>
      <c r="O44" s="23">
        <f t="shared" si="24"/>
      </c>
      <c r="P44" s="17"/>
      <c r="Q44" s="15">
        <f t="shared" si="25"/>
      </c>
      <c r="R44" s="32">
        <f t="shared" si="26"/>
      </c>
    </row>
    <row r="45" spans="1:18" ht="15.75">
      <c r="A45" s="8">
        <f t="shared" si="27"/>
      </c>
      <c r="B45" s="11"/>
      <c r="C45" s="37">
        <f t="shared" si="0"/>
        <v>14</v>
      </c>
      <c r="D45" s="6">
        <f t="shared" si="17"/>
        <v>11</v>
      </c>
      <c r="E45" s="6">
        <f t="shared" si="18"/>
        <v>2010</v>
      </c>
      <c r="F45" s="37">
        <f t="shared" si="3"/>
        <v>0</v>
      </c>
      <c r="G45" s="8">
        <f t="shared" si="19"/>
        <v>1</v>
      </c>
      <c r="H45" s="8">
        <f t="shared" si="20"/>
        <v>1900</v>
      </c>
      <c r="I45" s="6">
        <f t="shared" si="21"/>
        <v>14</v>
      </c>
      <c r="J45" s="5">
        <f t="shared" si="22"/>
      </c>
      <c r="K45" s="5">
        <f t="shared" si="15"/>
        <v>11</v>
      </c>
      <c r="L45" s="5">
        <f t="shared" si="16"/>
        <v>10</v>
      </c>
      <c r="M45" s="5">
        <f t="shared" si="28"/>
      </c>
      <c r="N45" s="5">
        <f t="shared" si="23"/>
        <v>110</v>
      </c>
      <c r="O45" s="23">
        <f t="shared" si="24"/>
      </c>
      <c r="P45" s="17"/>
      <c r="Q45" s="15">
        <f t="shared" si="25"/>
      </c>
      <c r="R45" s="32">
        <f t="shared" si="26"/>
      </c>
    </row>
    <row r="46" spans="1:18" ht="15.75">
      <c r="A46" s="8">
        <f t="shared" si="27"/>
      </c>
      <c r="B46" s="11"/>
      <c r="C46" s="37">
        <f t="shared" si="0"/>
        <v>14</v>
      </c>
      <c r="D46" s="6">
        <f t="shared" si="17"/>
        <v>11</v>
      </c>
      <c r="E46" s="6">
        <f t="shared" si="18"/>
        <v>2010</v>
      </c>
      <c r="F46" s="37">
        <f t="shared" si="3"/>
        <v>0</v>
      </c>
      <c r="G46" s="8">
        <f t="shared" si="19"/>
        <v>1</v>
      </c>
      <c r="H46" s="8">
        <f t="shared" si="20"/>
        <v>1900</v>
      </c>
      <c r="I46" s="6">
        <f t="shared" si="21"/>
        <v>14</v>
      </c>
      <c r="J46" s="5">
        <f t="shared" si="22"/>
      </c>
      <c r="K46" s="5">
        <f t="shared" si="15"/>
        <v>11</v>
      </c>
      <c r="L46" s="5">
        <f t="shared" si="16"/>
        <v>10</v>
      </c>
      <c r="M46" s="5">
        <f t="shared" si="28"/>
      </c>
      <c r="N46" s="5">
        <f t="shared" si="23"/>
        <v>110</v>
      </c>
      <c r="O46" s="23">
        <f t="shared" si="24"/>
      </c>
      <c r="P46" s="17"/>
      <c r="Q46" s="15">
        <f t="shared" si="25"/>
      </c>
      <c r="R46" s="32">
        <f t="shared" si="26"/>
      </c>
    </row>
    <row r="47" spans="1:18" ht="15.75">
      <c r="A47" s="8">
        <f t="shared" si="27"/>
      </c>
      <c r="B47" s="11"/>
      <c r="C47" s="37">
        <f t="shared" si="0"/>
        <v>14</v>
      </c>
      <c r="D47" s="6">
        <f t="shared" si="17"/>
        <v>11</v>
      </c>
      <c r="E47" s="6">
        <f t="shared" si="18"/>
        <v>2010</v>
      </c>
      <c r="F47" s="37">
        <f t="shared" si="3"/>
        <v>0</v>
      </c>
      <c r="G47" s="8">
        <f t="shared" si="19"/>
        <v>1</v>
      </c>
      <c r="H47" s="8">
        <f t="shared" si="20"/>
        <v>1900</v>
      </c>
      <c r="I47" s="6">
        <f t="shared" si="21"/>
        <v>14</v>
      </c>
      <c r="J47" s="5">
        <f t="shared" si="22"/>
      </c>
      <c r="K47" s="5">
        <f t="shared" si="15"/>
        <v>11</v>
      </c>
      <c r="L47" s="5">
        <f t="shared" si="16"/>
        <v>10</v>
      </c>
      <c r="M47" s="5">
        <f t="shared" si="28"/>
      </c>
      <c r="N47" s="5">
        <f t="shared" si="23"/>
        <v>110</v>
      </c>
      <c r="O47" s="23">
        <f t="shared" si="24"/>
      </c>
      <c r="P47" s="17"/>
      <c r="Q47" s="15">
        <f t="shared" si="25"/>
      </c>
      <c r="R47" s="32">
        <f t="shared" si="26"/>
      </c>
    </row>
    <row r="48" spans="1:18" ht="15.75">
      <c r="A48" s="8">
        <f t="shared" si="27"/>
      </c>
      <c r="B48" s="11"/>
      <c r="C48" s="37">
        <f t="shared" si="0"/>
        <v>14</v>
      </c>
      <c r="D48" s="6">
        <f t="shared" si="17"/>
        <v>11</v>
      </c>
      <c r="E48" s="6">
        <f t="shared" si="18"/>
        <v>2010</v>
      </c>
      <c r="F48" s="37">
        <f t="shared" si="3"/>
        <v>0</v>
      </c>
      <c r="G48" s="8">
        <f t="shared" si="19"/>
        <v>1</v>
      </c>
      <c r="H48" s="8">
        <f t="shared" si="20"/>
        <v>1900</v>
      </c>
      <c r="I48" s="6">
        <f t="shared" si="21"/>
        <v>14</v>
      </c>
      <c r="J48" s="5">
        <f t="shared" si="22"/>
      </c>
      <c r="K48" s="5">
        <f t="shared" si="15"/>
        <v>11</v>
      </c>
      <c r="L48" s="5">
        <f t="shared" si="16"/>
        <v>10</v>
      </c>
      <c r="M48" s="5">
        <f t="shared" si="28"/>
      </c>
      <c r="N48" s="5">
        <f t="shared" si="23"/>
        <v>110</v>
      </c>
      <c r="O48" s="23">
        <f t="shared" si="24"/>
      </c>
      <c r="P48" s="17"/>
      <c r="Q48" s="15">
        <f t="shared" si="25"/>
      </c>
      <c r="R48" s="32">
        <f t="shared" si="26"/>
      </c>
    </row>
    <row r="49" spans="1:18" ht="15.75">
      <c r="A49" s="8">
        <f t="shared" si="27"/>
      </c>
      <c r="B49" s="11"/>
      <c r="C49" s="37">
        <f t="shared" si="0"/>
        <v>14</v>
      </c>
      <c r="D49" s="6">
        <f t="shared" si="17"/>
        <v>11</v>
      </c>
      <c r="E49" s="6">
        <f t="shared" si="18"/>
        <v>2010</v>
      </c>
      <c r="F49" s="37">
        <f t="shared" si="3"/>
        <v>0</v>
      </c>
      <c r="G49" s="8">
        <f t="shared" si="19"/>
        <v>1</v>
      </c>
      <c r="H49" s="8">
        <f t="shared" si="20"/>
        <v>1900</v>
      </c>
      <c r="I49" s="6">
        <f t="shared" si="21"/>
        <v>14</v>
      </c>
      <c r="J49" s="5">
        <f t="shared" si="22"/>
      </c>
      <c r="K49" s="5">
        <f t="shared" si="15"/>
        <v>11</v>
      </c>
      <c r="L49" s="5">
        <f t="shared" si="16"/>
        <v>10</v>
      </c>
      <c r="M49" s="5">
        <f t="shared" si="28"/>
      </c>
      <c r="N49" s="5">
        <f t="shared" si="23"/>
        <v>110</v>
      </c>
      <c r="O49" s="23">
        <f t="shared" si="24"/>
      </c>
      <c r="P49" s="17"/>
      <c r="Q49" s="15">
        <f t="shared" si="25"/>
      </c>
      <c r="R49" s="32">
        <f t="shared" si="26"/>
      </c>
    </row>
    <row r="50" spans="1:18" ht="15.75">
      <c r="A50" s="8">
        <f t="shared" si="27"/>
      </c>
      <c r="B50" s="11"/>
      <c r="C50" s="37">
        <f t="shared" si="0"/>
        <v>14</v>
      </c>
      <c r="D50" s="6">
        <f t="shared" si="17"/>
        <v>11</v>
      </c>
      <c r="E50" s="6">
        <f t="shared" si="18"/>
        <v>2010</v>
      </c>
      <c r="F50" s="37">
        <f t="shared" si="3"/>
        <v>0</v>
      </c>
      <c r="G50" s="8">
        <f t="shared" si="19"/>
        <v>1</v>
      </c>
      <c r="H50" s="8">
        <f t="shared" si="20"/>
        <v>1900</v>
      </c>
      <c r="I50" s="6">
        <f t="shared" si="21"/>
        <v>14</v>
      </c>
      <c r="J50" s="5">
        <f t="shared" si="22"/>
      </c>
      <c r="K50" s="5">
        <f t="shared" si="15"/>
        <v>11</v>
      </c>
      <c r="L50" s="5">
        <f t="shared" si="16"/>
        <v>10</v>
      </c>
      <c r="M50" s="5">
        <f t="shared" si="28"/>
      </c>
      <c r="N50" s="5">
        <f t="shared" si="23"/>
        <v>110</v>
      </c>
      <c r="O50" s="23">
        <f t="shared" si="24"/>
      </c>
      <c r="P50" s="17"/>
      <c r="Q50" s="15">
        <f t="shared" si="25"/>
      </c>
      <c r="R50" s="32">
        <f t="shared" si="26"/>
      </c>
    </row>
    <row r="51" spans="1:18" ht="15.75">
      <c r="A51" s="8">
        <f t="shared" si="27"/>
      </c>
      <c r="B51" s="11"/>
      <c r="C51" s="37">
        <f t="shared" si="0"/>
        <v>14</v>
      </c>
      <c r="D51" s="6">
        <f t="shared" si="17"/>
        <v>11</v>
      </c>
      <c r="E51" s="6">
        <f t="shared" si="18"/>
        <v>2010</v>
      </c>
      <c r="F51" s="37">
        <f t="shared" si="3"/>
        <v>0</v>
      </c>
      <c r="G51" s="8">
        <f t="shared" si="19"/>
        <v>1</v>
      </c>
      <c r="H51" s="8">
        <f t="shared" si="20"/>
        <v>1900</v>
      </c>
      <c r="I51" s="6">
        <f t="shared" si="21"/>
        <v>14</v>
      </c>
      <c r="J51" s="5">
        <f t="shared" si="22"/>
      </c>
      <c r="K51" s="5">
        <f t="shared" si="15"/>
        <v>11</v>
      </c>
      <c r="L51" s="5">
        <f t="shared" si="16"/>
        <v>10</v>
      </c>
      <c r="M51" s="5">
        <f t="shared" si="28"/>
      </c>
      <c r="N51" s="5">
        <f t="shared" si="23"/>
        <v>110</v>
      </c>
      <c r="O51" s="23">
        <f t="shared" si="24"/>
      </c>
      <c r="P51" s="17"/>
      <c r="Q51" s="15">
        <f t="shared" si="25"/>
      </c>
      <c r="R51" s="32">
        <f t="shared" si="26"/>
      </c>
    </row>
    <row r="52" spans="1:18" ht="15.75">
      <c r="A52" s="8">
        <f t="shared" si="27"/>
      </c>
      <c r="B52" s="11"/>
      <c r="C52" s="37">
        <f t="shared" si="0"/>
        <v>14</v>
      </c>
      <c r="D52" s="6">
        <f t="shared" si="17"/>
        <v>11</v>
      </c>
      <c r="E52" s="6">
        <f t="shared" si="18"/>
        <v>2010</v>
      </c>
      <c r="F52" s="37">
        <f t="shared" si="3"/>
        <v>0</v>
      </c>
      <c r="G52" s="8">
        <f t="shared" si="19"/>
        <v>1</v>
      </c>
      <c r="H52" s="8">
        <f t="shared" si="20"/>
        <v>1900</v>
      </c>
      <c r="I52" s="6">
        <f t="shared" si="21"/>
        <v>14</v>
      </c>
      <c r="J52" s="5">
        <f t="shared" si="22"/>
      </c>
      <c r="K52" s="5">
        <f t="shared" si="15"/>
        <v>11</v>
      </c>
      <c r="L52" s="5">
        <f t="shared" si="16"/>
        <v>10</v>
      </c>
      <c r="M52" s="5">
        <f t="shared" si="28"/>
      </c>
      <c r="N52" s="5">
        <f t="shared" si="23"/>
        <v>110</v>
      </c>
      <c r="O52" s="23">
        <f t="shared" si="24"/>
      </c>
      <c r="P52" s="17"/>
      <c r="Q52" s="15">
        <f t="shared" si="25"/>
      </c>
      <c r="R52" s="32">
        <f t="shared" si="26"/>
      </c>
    </row>
    <row r="53" spans="1:18" ht="15.75">
      <c r="A53" s="8">
        <f t="shared" si="27"/>
      </c>
      <c r="B53" s="11"/>
      <c r="C53" s="37">
        <f t="shared" si="0"/>
        <v>14</v>
      </c>
      <c r="D53" s="6">
        <f t="shared" si="17"/>
        <v>11</v>
      </c>
      <c r="E53" s="6">
        <f t="shared" si="18"/>
        <v>2010</v>
      </c>
      <c r="F53" s="37">
        <f t="shared" si="3"/>
        <v>0</v>
      </c>
      <c r="G53" s="8">
        <f t="shared" si="19"/>
        <v>1</v>
      </c>
      <c r="H53" s="8">
        <f t="shared" si="20"/>
        <v>1900</v>
      </c>
      <c r="I53" s="6">
        <f t="shared" si="21"/>
        <v>14</v>
      </c>
      <c r="J53" s="5">
        <f t="shared" si="22"/>
      </c>
      <c r="K53" s="5">
        <f t="shared" si="15"/>
        <v>11</v>
      </c>
      <c r="L53" s="5">
        <f t="shared" si="16"/>
        <v>10</v>
      </c>
      <c r="M53" s="5">
        <f t="shared" si="28"/>
      </c>
      <c r="N53" s="5">
        <f t="shared" si="23"/>
        <v>110</v>
      </c>
      <c r="O53" s="23">
        <f t="shared" si="24"/>
      </c>
      <c r="P53" s="17"/>
      <c r="Q53" s="15">
        <f t="shared" si="25"/>
      </c>
      <c r="R53" s="32">
        <f t="shared" si="26"/>
      </c>
    </row>
    <row r="54" spans="3:6" ht="14.25">
      <c r="C54" s="1"/>
      <c r="F54" s="1"/>
    </row>
    <row r="55" spans="3:16" ht="18.75">
      <c r="C55" s="1"/>
      <c r="F55" s="1"/>
      <c r="J55" s="21" t="s">
        <v>6</v>
      </c>
      <c r="K55" s="21"/>
      <c r="L55" s="21"/>
      <c r="M55" s="21" t="s">
        <v>9</v>
      </c>
      <c r="N55" s="21"/>
      <c r="O55" s="22" t="s">
        <v>10</v>
      </c>
      <c r="P55" s="21" t="s">
        <v>7</v>
      </c>
    </row>
    <row r="56" spans="3:16" ht="18">
      <c r="C56" s="1"/>
      <c r="F56" s="1"/>
      <c r="J56" s="20">
        <v>5</v>
      </c>
      <c r="K56" s="20"/>
      <c r="L56" s="20"/>
      <c r="M56" s="18">
        <f aca="true" t="shared" si="29" ref="M56:M69">P56-O56</f>
        <v>2</v>
      </c>
      <c r="N56" s="18"/>
      <c r="O56" s="18">
        <f>COUNTIF(Q$4:Q$53,5)</f>
        <v>0</v>
      </c>
      <c r="P56" s="19">
        <f>COUNTIF(O$4:O$53,5)</f>
        <v>2</v>
      </c>
    </row>
    <row r="57" spans="3:16" ht="18">
      <c r="C57" s="1"/>
      <c r="F57" s="1"/>
      <c r="J57" s="20">
        <v>6</v>
      </c>
      <c r="K57" s="20"/>
      <c r="L57" s="20"/>
      <c r="M57" s="18">
        <f t="shared" si="29"/>
        <v>0</v>
      </c>
      <c r="N57" s="18"/>
      <c r="O57" s="18">
        <f>COUNTIF(Q$4:Q$53,6)</f>
        <v>0</v>
      </c>
      <c r="P57" s="19">
        <f>COUNTIF(O$4:O$53,6)</f>
        <v>0</v>
      </c>
    </row>
    <row r="58" spans="3:16" ht="18">
      <c r="C58" s="1"/>
      <c r="F58" s="1"/>
      <c r="J58" s="20">
        <v>7</v>
      </c>
      <c r="K58" s="20"/>
      <c r="L58" s="20"/>
      <c r="M58" s="18">
        <f t="shared" si="29"/>
        <v>0</v>
      </c>
      <c r="N58" s="18"/>
      <c r="O58" s="18">
        <f>COUNTIF(Q$4:Q$53,7)</f>
        <v>0</v>
      </c>
      <c r="P58" s="19">
        <f>COUNTIF(O$4:O$53,7)</f>
        <v>0</v>
      </c>
    </row>
    <row r="59" spans="3:16" ht="18">
      <c r="C59" s="1"/>
      <c r="F59" s="1"/>
      <c r="J59" s="20">
        <v>8</v>
      </c>
      <c r="K59" s="20"/>
      <c r="L59" s="20"/>
      <c r="M59" s="18">
        <f t="shared" si="29"/>
        <v>0</v>
      </c>
      <c r="N59" s="18"/>
      <c r="O59" s="18">
        <f>COUNTIF(Q$4:Q$53,8)</f>
        <v>0</v>
      </c>
      <c r="P59" s="19">
        <f>COUNTIF(O$4:O$53,8)</f>
        <v>0</v>
      </c>
    </row>
    <row r="60" spans="3:16" ht="18">
      <c r="C60" s="1"/>
      <c r="F60" s="1"/>
      <c r="J60" s="20">
        <v>9</v>
      </c>
      <c r="K60" s="20"/>
      <c r="L60" s="20"/>
      <c r="M60" s="18">
        <f t="shared" si="29"/>
        <v>0</v>
      </c>
      <c r="N60" s="18"/>
      <c r="O60" s="18">
        <f>COUNTIF(Q$4:Q$53,9)</f>
        <v>0</v>
      </c>
      <c r="P60" s="19">
        <f>COUNTIF(O$4:O$53,9)</f>
        <v>0</v>
      </c>
    </row>
    <row r="61" spans="3:16" ht="18">
      <c r="C61" s="1"/>
      <c r="F61" s="1"/>
      <c r="J61" s="20">
        <v>10</v>
      </c>
      <c r="K61" s="20"/>
      <c r="L61" s="20"/>
      <c r="M61" s="18">
        <f t="shared" si="29"/>
        <v>0</v>
      </c>
      <c r="N61" s="18"/>
      <c r="O61" s="18">
        <f>COUNTIF(Q$4:Q$53,10)</f>
        <v>0</v>
      </c>
      <c r="P61" s="19">
        <f>COUNTIF(O$4:O$53,10)</f>
        <v>0</v>
      </c>
    </row>
    <row r="62" spans="3:16" ht="18">
      <c r="C62" s="1"/>
      <c r="F62" s="1"/>
      <c r="J62" s="20">
        <v>11</v>
      </c>
      <c r="K62" s="20"/>
      <c r="L62" s="20"/>
      <c r="M62" s="18">
        <f t="shared" si="29"/>
        <v>0</v>
      </c>
      <c r="N62" s="18"/>
      <c r="O62" s="18">
        <f>COUNTIF(Q$4:Q$53,11)</f>
        <v>0</v>
      </c>
      <c r="P62" s="19">
        <f>COUNTIF(O$4:O$53,11)</f>
        <v>0</v>
      </c>
    </row>
    <row r="63" spans="10:16" ht="18">
      <c r="J63" s="20">
        <v>12</v>
      </c>
      <c r="K63" s="20"/>
      <c r="L63" s="20"/>
      <c r="M63" s="18">
        <f t="shared" si="29"/>
        <v>0</v>
      </c>
      <c r="N63" s="18"/>
      <c r="O63" s="18">
        <f>COUNTIF(Q$4:Q$53,12)</f>
        <v>0</v>
      </c>
      <c r="P63" s="19">
        <f>COUNTIF(O$4:O$53,12)</f>
        <v>0</v>
      </c>
    </row>
    <row r="64" spans="10:16" ht="18">
      <c r="J64" s="20">
        <v>13</v>
      </c>
      <c r="K64" s="20"/>
      <c r="L64" s="20"/>
      <c r="M64" s="18">
        <f t="shared" si="29"/>
        <v>1</v>
      </c>
      <c r="N64" s="18"/>
      <c r="O64" s="18">
        <f>COUNTIF(Q$4:Q$53,13)</f>
        <v>0</v>
      </c>
      <c r="P64" s="19">
        <f>COUNTIF(O$4:O$53,13)</f>
        <v>1</v>
      </c>
    </row>
    <row r="65" spans="10:16" ht="18">
      <c r="J65" s="20">
        <v>14</v>
      </c>
      <c r="K65" s="20"/>
      <c r="L65" s="20"/>
      <c r="M65" s="18">
        <f t="shared" si="29"/>
        <v>0</v>
      </c>
      <c r="N65" s="18"/>
      <c r="O65" s="18">
        <f>COUNTIF(Q$4:Q$53,14)</f>
        <v>0</v>
      </c>
      <c r="P65" s="19">
        <f>COUNTIF(O$4:O$53,14)</f>
        <v>0</v>
      </c>
    </row>
    <row r="66" spans="10:16" ht="18">
      <c r="J66" s="20">
        <v>15</v>
      </c>
      <c r="K66" s="20"/>
      <c r="L66" s="20"/>
      <c r="M66" s="18">
        <f t="shared" si="29"/>
        <v>1</v>
      </c>
      <c r="N66" s="18"/>
      <c r="O66" s="18">
        <f>COUNTIF(Q$4:Q$53,15)</f>
        <v>0</v>
      </c>
      <c r="P66" s="19">
        <f>COUNTIF(O$4:O$53,15)</f>
        <v>1</v>
      </c>
    </row>
    <row r="67" spans="10:16" ht="18">
      <c r="J67" s="20">
        <v>16</v>
      </c>
      <c r="K67" s="20"/>
      <c r="L67" s="20"/>
      <c r="M67" s="18">
        <f t="shared" si="29"/>
        <v>0</v>
      </c>
      <c r="N67" s="18"/>
      <c r="O67" s="18">
        <f>COUNTIF(Q$4:Q$53,16)</f>
        <v>0</v>
      </c>
      <c r="P67" s="19">
        <f>COUNTIF(O$4:O$53,16)</f>
        <v>0</v>
      </c>
    </row>
    <row r="68" spans="10:16" ht="18">
      <c r="J68" s="20">
        <v>17</v>
      </c>
      <c r="K68" s="20"/>
      <c r="L68" s="20"/>
      <c r="M68" s="18">
        <f t="shared" si="29"/>
        <v>0</v>
      </c>
      <c r="N68" s="18"/>
      <c r="O68" s="18">
        <f>COUNTIF(Q$4:Q$53,17)</f>
        <v>0</v>
      </c>
      <c r="P68" s="19">
        <f>COUNTIF(O$4:O$53,17)</f>
        <v>0</v>
      </c>
    </row>
    <row r="69" spans="10:16" ht="18.75" thickBot="1">
      <c r="J69" s="24">
        <v>18</v>
      </c>
      <c r="K69" s="24"/>
      <c r="L69" s="24"/>
      <c r="M69" s="25">
        <f t="shared" si="29"/>
        <v>1</v>
      </c>
      <c r="N69" s="25"/>
      <c r="O69" s="25">
        <f>COUNTIF(Q$4:Q$53,18)</f>
        <v>0</v>
      </c>
      <c r="P69" s="26">
        <f>COUNTIF(O$4:O$53,18)</f>
        <v>1</v>
      </c>
    </row>
    <row r="70" spans="10:16" ht="18.75" thickBot="1">
      <c r="J70" s="29" t="s">
        <v>7</v>
      </c>
      <c r="K70" s="36"/>
      <c r="L70" s="36"/>
      <c r="M70" s="27">
        <f>SUM(M63:M69)</f>
        <v>3</v>
      </c>
      <c r="N70" s="27"/>
      <c r="O70" s="27">
        <f>SUM(O63:O69)</f>
        <v>0</v>
      </c>
      <c r="P70" s="28">
        <f>SUM(P63:P69)</f>
        <v>3</v>
      </c>
    </row>
    <row r="86" spans="2:3" ht="14.25">
      <c r="B86" s="1">
        <v>34486</v>
      </c>
      <c r="C86">
        <f>DAY(B86)</f>
        <v>1</v>
      </c>
    </row>
  </sheetData>
  <sheetProtection/>
  <mergeCells count="4">
    <mergeCell ref="A1:R1"/>
    <mergeCell ref="A2:B2"/>
    <mergeCell ref="J2:M2"/>
    <mergeCell ref="P2:R2"/>
  </mergeCells>
  <dataValidations count="4">
    <dataValidation type="date" allowBlank="1" showInputMessage="1" showErrorMessage="1" promptTitle="BIRTH DATE" prompt="Insert Birth Date of Students" sqref="B4:B53">
      <formula1>153</formula1>
      <formula2>72837</formula2>
    </dataValidation>
    <dataValidation allowBlank="1" showInputMessage="1" showErrorMessage="1" promptTitle="CATEGARI" prompt="Insert for girl &quot;G&quot;" sqref="P4:P53"/>
    <dataValidation type="date" allowBlank="1" showInputMessage="1" showErrorMessage="1" promptTitle="DATE" prompt="Insert Recent Date here." sqref="A2:B2">
      <formula1>153</formula1>
      <formula2>72837</formula2>
    </dataValidation>
    <dataValidation allowBlank="1" showInputMessage="1" showErrorMessage="1" promptTitle="DATE" prompt="Please insert date which you want to analise" sqref="O2"/>
  </dataValidations>
  <printOptions/>
  <pageMargins left="0.72" right="0.41" top="0.75" bottom="0.75" header="0.3" footer="0.3"/>
  <pageSetup horizontalDpi="180" verticalDpi="18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EBDPSV</dc:creator>
  <cp:keywords/>
  <dc:description/>
  <cp:lastModifiedBy>pravin</cp:lastModifiedBy>
  <cp:lastPrinted>2011-02-15T02:42:51Z</cp:lastPrinted>
  <dcterms:created xsi:type="dcterms:W3CDTF">2009-11-25T08:42:40Z</dcterms:created>
  <dcterms:modified xsi:type="dcterms:W3CDTF">2012-03-14T15:22:31Z</dcterms:modified>
  <cp:category/>
  <cp:version/>
  <cp:contentType/>
  <cp:contentStatus/>
</cp:coreProperties>
</file>